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firstSheet="5" activeTab="5"/>
  </bookViews>
  <sheets>
    <sheet name="需要的包数" sheetId="3" state="hidden" r:id="rId1"/>
    <sheet name="科室每个包器械数量" sheetId="2" state="hidden" r:id="rId2"/>
    <sheet name="器械数量" sheetId="4" state="hidden" r:id="rId3"/>
    <sheet name="器械总数量-透视" sheetId="5" state="hidden" r:id="rId4"/>
    <sheet name="包明细" sheetId="1" state="hidden" r:id="rId5"/>
    <sheet name="器械总数量-数值" sheetId="6" r:id="rId6"/>
  </sheets>
  <definedNames>
    <definedName name="_xlnm._FilterDatabase" localSheetId="0" hidden="1">需要的包数!$A$1:$E$67</definedName>
    <definedName name="_xlnm._FilterDatabase" localSheetId="4" hidden="1">包明细!$A$1:$H$564</definedName>
    <definedName name="_xlnm._FilterDatabase" localSheetId="5" hidden="1">'器械总数量-数值'!$B$2:$C$205</definedName>
  </definedNames>
  <calcPr calcId="144525"/>
  <pivotCaches>
    <pivotCache cacheId="0" r:id="rId7"/>
    <pivotCache cacheId="1" r:id="rId8"/>
  </pivotCaches>
</workbook>
</file>

<file path=xl/sharedStrings.xml><?xml version="1.0" encoding="utf-8"?>
<sst xmlns="http://schemas.openxmlformats.org/spreadsheetml/2006/main" count="2842" uniqueCount="396">
  <si>
    <t>所属科室</t>
  </si>
  <si>
    <t>包名</t>
  </si>
  <si>
    <t>唯一项</t>
  </si>
  <si>
    <t>数量</t>
  </si>
  <si>
    <t>检测是否出现</t>
  </si>
  <si>
    <t>产科器械</t>
  </si>
  <si>
    <t>产包（37件）</t>
  </si>
  <si>
    <t>产钳（2件）</t>
  </si>
  <si>
    <t>妇科器械</t>
  </si>
  <si>
    <t>金属导尿管（6件）</t>
  </si>
  <si>
    <t>盆清包（8件）</t>
  </si>
  <si>
    <t>人流包（27件）</t>
  </si>
  <si>
    <t>子宫包（48件）</t>
  </si>
  <si>
    <t>阴道拉钩（2件）</t>
  </si>
  <si>
    <t>小S拉钩（2件）</t>
  </si>
  <si>
    <t>老虎钳（1件）</t>
  </si>
  <si>
    <t>脊柱拉钩(2件)</t>
  </si>
  <si>
    <t>肛肠科器械</t>
  </si>
  <si>
    <t>肛肠科包（15件）</t>
  </si>
  <si>
    <t>骨科器械</t>
  </si>
  <si>
    <t>持骨钳（1件）</t>
  </si>
  <si>
    <t>大力钳包（1件）</t>
  </si>
  <si>
    <t>电钻（3件）</t>
  </si>
  <si>
    <t>顶棒包（2件）</t>
  </si>
  <si>
    <t>钢钻头（3件）</t>
  </si>
  <si>
    <t>骨刀锤（6件）</t>
  </si>
  <si>
    <t>骨科拉钩（2件）</t>
  </si>
  <si>
    <t>骨科微型器械（23件）</t>
  </si>
  <si>
    <t>骨科显微器械（18件）</t>
  </si>
  <si>
    <t>骨折包（50件）</t>
  </si>
  <si>
    <t>骨钻头（8件）</t>
  </si>
  <si>
    <t>脊柱包（3件）</t>
  </si>
  <si>
    <t>颈椎包（65件）</t>
  </si>
  <si>
    <t>髋臼拉钩（4件）</t>
  </si>
  <si>
    <t>内固定取出包（42件）</t>
  </si>
  <si>
    <t>内固定取出器械（48件）</t>
  </si>
  <si>
    <t>腰椎包（55件)</t>
  </si>
  <si>
    <t>腰椎取内固定包（36件）</t>
  </si>
  <si>
    <t>咬骨剪包（1件）</t>
  </si>
  <si>
    <t>咬骨钳包（1件）</t>
  </si>
  <si>
    <t>甲乳科器械</t>
  </si>
  <si>
    <t>甲亢包（29件）</t>
  </si>
  <si>
    <t>甲状腺包（37件）</t>
  </si>
  <si>
    <t>口腔科器械</t>
  </si>
  <si>
    <t>口腔包（37件）</t>
  </si>
  <si>
    <t>泌尿外科器械</t>
  </si>
  <si>
    <t>电切包（6件）</t>
  </si>
  <si>
    <t>脑外科器械</t>
  </si>
  <si>
    <t>V-P分流通条（4件）</t>
  </si>
  <si>
    <t>后颅凹拉钩（1件）</t>
  </si>
  <si>
    <t>开颅包（63件）</t>
  </si>
  <si>
    <t>颅骨修补器械（4件）</t>
  </si>
  <si>
    <t>气切包（12件）</t>
  </si>
  <si>
    <t>钻孔引流包（31件）</t>
  </si>
  <si>
    <t>普外科器械</t>
  </si>
  <si>
    <t>LC（16件）</t>
  </si>
  <si>
    <t>S直（4件）</t>
  </si>
  <si>
    <t>肠钳包（4件）</t>
  </si>
  <si>
    <t>胆囊包（48件）</t>
  </si>
  <si>
    <t>胆总管包（11件）</t>
  </si>
  <si>
    <t>腹器包（44件）</t>
  </si>
  <si>
    <t>阑尾包（36件）</t>
  </si>
  <si>
    <t>剖腹包（62件）</t>
  </si>
  <si>
    <t>清创包（17件）</t>
  </si>
  <si>
    <t>疝气包（38件）</t>
  </si>
  <si>
    <t>台式拉钩（6件）</t>
  </si>
  <si>
    <t>胃肠包（64件）</t>
  </si>
  <si>
    <t>胃荷包钳（1件）</t>
  </si>
  <si>
    <t>蚊式包（12件）</t>
  </si>
  <si>
    <t>小皮拉（2件）</t>
  </si>
  <si>
    <t>新三页拉钩（4件）</t>
  </si>
  <si>
    <t>直肠荷包钳（1件）</t>
  </si>
  <si>
    <t>直角钳压肠板（2件）</t>
  </si>
  <si>
    <t>肾内科器械</t>
  </si>
  <si>
    <t>A-V包（28件）</t>
  </si>
  <si>
    <t>腹膜透析通条（2件）</t>
  </si>
  <si>
    <t>五官科器械</t>
  </si>
  <si>
    <t>扁桃体包（21件）</t>
  </si>
  <si>
    <t>胸外科器械</t>
  </si>
  <si>
    <t>乳突撑开器（1件）</t>
  </si>
  <si>
    <t>食道B包（13件）</t>
  </si>
  <si>
    <t>食道A包（66件）</t>
  </si>
  <si>
    <t>血管外科器械</t>
  </si>
  <si>
    <t>大隐静脉包（32件）</t>
  </si>
  <si>
    <t>足踝器械（49件）</t>
  </si>
  <si>
    <t>总计</t>
  </si>
  <si>
    <t>行标签</t>
  </si>
  <si>
    <t>求和项:器械数量</t>
  </si>
  <si>
    <t>器械名字</t>
  </si>
  <si>
    <t>器械数量</t>
  </si>
  <si>
    <t>4.0内六角</t>
  </si>
  <si>
    <t>10号钻头</t>
  </si>
  <si>
    <t>4.5梅花起子</t>
  </si>
  <si>
    <t>3号刀柄</t>
  </si>
  <si>
    <t>4.5内六角起子</t>
  </si>
  <si>
    <t>5.6梅花起子</t>
  </si>
  <si>
    <t>7号针头</t>
  </si>
  <si>
    <t>S拉钩</t>
  </si>
  <si>
    <t>TC方骨刀</t>
  </si>
  <si>
    <t>TC椎板咬骨钳</t>
  </si>
  <si>
    <t>S、直角拉钩</t>
  </si>
  <si>
    <t>T型手柄</t>
  </si>
  <si>
    <t>艾力斯（14cm）</t>
  </si>
  <si>
    <t>艾力斯（16cm）</t>
  </si>
  <si>
    <t>艾力斯（18cm）</t>
  </si>
  <si>
    <t>艾力斯镊（无齿）</t>
  </si>
  <si>
    <t>艾力斯</t>
  </si>
  <si>
    <t>艾力斯镊（有齿）</t>
  </si>
  <si>
    <t>扁桃体剥离子</t>
  </si>
  <si>
    <t>扁桃体夹持钳</t>
  </si>
  <si>
    <t>扁桃体针</t>
  </si>
  <si>
    <t>产钳</t>
  </si>
  <si>
    <t>成套牵开器</t>
  </si>
  <si>
    <t>艾力斯镊（有齿1无齿1）</t>
  </si>
  <si>
    <t>持骨钳</t>
  </si>
  <si>
    <t>保温杯</t>
  </si>
  <si>
    <t>持针器（14cm）</t>
  </si>
  <si>
    <t>持针器（16cm）</t>
  </si>
  <si>
    <t>持针器（20cm）</t>
  </si>
  <si>
    <t>扁桃体剪刀</t>
  </si>
  <si>
    <t>持针器（22cm）</t>
  </si>
  <si>
    <t>抽剥器</t>
  </si>
  <si>
    <t>测深器（摄影尺）</t>
  </si>
  <si>
    <t>穿引器</t>
  </si>
  <si>
    <t>打滑取出器</t>
  </si>
  <si>
    <t>肠钳</t>
  </si>
  <si>
    <t>大力螺钉夹持钳</t>
  </si>
  <si>
    <t>大力钳</t>
  </si>
  <si>
    <t>大通条</t>
  </si>
  <si>
    <t>持针器</t>
  </si>
  <si>
    <t>大胸撑</t>
  </si>
  <si>
    <t>大直角钳</t>
  </si>
  <si>
    <t>单钩</t>
  </si>
  <si>
    <t>胆道探子</t>
  </si>
  <si>
    <t>刀柄4号</t>
  </si>
  <si>
    <t>持针器（长1短1）</t>
  </si>
  <si>
    <t>刀柄7号</t>
  </si>
  <si>
    <t>持针器（长2短2）</t>
  </si>
  <si>
    <t>导丝</t>
  </si>
  <si>
    <t>导芯</t>
  </si>
  <si>
    <t>电钻</t>
  </si>
  <si>
    <t>锤子</t>
  </si>
  <si>
    <t>顶棒</t>
  </si>
  <si>
    <t>钉座</t>
  </si>
  <si>
    <t>断钉拔出器</t>
  </si>
  <si>
    <t>肺叶钳</t>
  </si>
  <si>
    <t>大镊子</t>
  </si>
  <si>
    <t>腹腔吸引器头</t>
  </si>
  <si>
    <t>钢钻头</t>
  </si>
  <si>
    <t>大弯</t>
  </si>
  <si>
    <t>宫颈扩张器</t>
  </si>
  <si>
    <t>大弯血管钳</t>
  </si>
  <si>
    <t>宫颈钳</t>
  </si>
  <si>
    <t>骨刀</t>
  </si>
  <si>
    <t>骨刀(5个型号)</t>
  </si>
  <si>
    <t>骨膜剥离器</t>
  </si>
  <si>
    <t>骨膜剥离器（大1小1）</t>
  </si>
  <si>
    <t>弹簧剪</t>
  </si>
  <si>
    <t>骨膜剥离器（大中小）</t>
  </si>
  <si>
    <t>刀柄</t>
  </si>
  <si>
    <t>固定钉取出器</t>
  </si>
  <si>
    <t>刀柄（4、7号各1）</t>
  </si>
  <si>
    <t>固定器</t>
  </si>
  <si>
    <t>刮匙</t>
  </si>
  <si>
    <t>刮匙（大）</t>
  </si>
  <si>
    <t>合拢器</t>
  </si>
  <si>
    <t>后颅凹拉钩</t>
  </si>
  <si>
    <t>环踞</t>
  </si>
  <si>
    <t>环钻</t>
  </si>
  <si>
    <t>脊柱拉钩</t>
  </si>
  <si>
    <t>短艾力斯</t>
  </si>
  <si>
    <t>加长前弯骨刮匙</t>
  </si>
  <si>
    <t>短持针器</t>
  </si>
  <si>
    <t>甲状腺拉钩</t>
  </si>
  <si>
    <t>短线剪</t>
  </si>
  <si>
    <t>架子</t>
  </si>
  <si>
    <t>短组织剪</t>
  </si>
  <si>
    <t>尖镊</t>
  </si>
  <si>
    <t>尖无齿镊</t>
  </si>
  <si>
    <t>尖有齿镊</t>
  </si>
  <si>
    <t>分离钳</t>
  </si>
  <si>
    <t>肩胛拉钩</t>
  </si>
  <si>
    <t>附件（棉球2，皮筋2）</t>
  </si>
  <si>
    <t>铰刀</t>
  </si>
  <si>
    <t>巾钳（14cm）</t>
  </si>
  <si>
    <t>巾钳（16cm）</t>
  </si>
  <si>
    <t>金属导尿管</t>
  </si>
  <si>
    <t>胫骨托板</t>
  </si>
  <si>
    <t>开口器</t>
  </si>
  <si>
    <t>快装柄</t>
  </si>
  <si>
    <t>骨科拉钩</t>
  </si>
  <si>
    <t>髋臼拉钩</t>
  </si>
  <si>
    <t>骨科拉钩（大2小2）</t>
  </si>
  <si>
    <t>扩阴器</t>
  </si>
  <si>
    <t>拉钩</t>
  </si>
  <si>
    <t>阑尾钳</t>
  </si>
  <si>
    <t>老虎钳</t>
  </si>
  <si>
    <t>六角取出器</t>
  </si>
  <si>
    <t>梅花起子</t>
  </si>
  <si>
    <t>梅花起子（各型号）</t>
  </si>
  <si>
    <t>米斯特</t>
  </si>
  <si>
    <t>关节撑开器</t>
  </si>
  <si>
    <t>脑膜穿刺针</t>
  </si>
  <si>
    <t>脑膜拉钩</t>
  </si>
  <si>
    <t>脑压板</t>
  </si>
  <si>
    <t>内六角起子（各型号）</t>
  </si>
  <si>
    <t>平口起子</t>
  </si>
  <si>
    <t>棘突剪</t>
  </si>
  <si>
    <t>平口取出器</t>
  </si>
  <si>
    <t>平头咬骨钳</t>
  </si>
  <si>
    <t>起子</t>
  </si>
  <si>
    <t>牵开器</t>
  </si>
  <si>
    <t>枪状镊</t>
  </si>
  <si>
    <t>取环钩</t>
  </si>
  <si>
    <t>取石钳</t>
  </si>
  <si>
    <t>圈套器</t>
  </si>
  <si>
    <t>人流吸引器</t>
  </si>
  <si>
    <t>剪刀</t>
  </si>
  <si>
    <t>乳突撑开器</t>
  </si>
  <si>
    <t>三关节咬骨钳</t>
  </si>
  <si>
    <t>截骨刀（10mm)</t>
  </si>
  <si>
    <t>上环叉</t>
  </si>
  <si>
    <t>截骨刀（15mm)</t>
  </si>
  <si>
    <t>神经剥离子</t>
  </si>
  <si>
    <t>截骨刀（20mm)</t>
  </si>
  <si>
    <t>神经根剥离子</t>
  </si>
  <si>
    <t>截骨刀（6mm)</t>
  </si>
  <si>
    <t>神经根拉钩</t>
  </si>
  <si>
    <t>巾钳</t>
  </si>
  <si>
    <t>十字起子</t>
  </si>
  <si>
    <t>手柄</t>
  </si>
  <si>
    <t>输卵管吊钩</t>
  </si>
  <si>
    <t>四角取出器</t>
  </si>
  <si>
    <t>髓核钳</t>
  </si>
  <si>
    <t>髓核钳(直）</t>
  </si>
  <si>
    <t>库克</t>
  </si>
  <si>
    <t>探针</t>
  </si>
  <si>
    <t>库克（直）</t>
  </si>
  <si>
    <t>特殊拉钩</t>
  </si>
  <si>
    <t>提骨勾</t>
  </si>
  <si>
    <t>髋关节拉钩(有齿）</t>
  </si>
  <si>
    <t>头皮夹钳</t>
  </si>
  <si>
    <t>头皮拉钩</t>
  </si>
  <si>
    <t>髋臼牵开器（无齿）</t>
  </si>
  <si>
    <t>弯盘</t>
  </si>
  <si>
    <t>弯三关节咬骨钳</t>
  </si>
  <si>
    <t>万向钉取出器</t>
  </si>
  <si>
    <t>微型持针器</t>
  </si>
  <si>
    <t>微型剪</t>
  </si>
  <si>
    <t>微型镊</t>
  </si>
  <si>
    <t>卵圆钳</t>
  </si>
  <si>
    <t>微型线剪</t>
  </si>
  <si>
    <t>卵圆钳（弯）</t>
  </si>
  <si>
    <t>微型血管钳</t>
  </si>
  <si>
    <t>卵圆钳(有齿2无齿1）</t>
  </si>
  <si>
    <t>胃荷包钳</t>
  </si>
  <si>
    <t>卵圆钳（直）</t>
  </si>
  <si>
    <t>蚊式持针器（12.5cm）</t>
  </si>
  <si>
    <t>卵圆钳（直1弯1）</t>
  </si>
  <si>
    <t>无齿镊</t>
  </si>
  <si>
    <t>吸头</t>
  </si>
  <si>
    <t>线剪（20cm）</t>
  </si>
  <si>
    <t>线剪（22cm）</t>
  </si>
  <si>
    <t>线锯导板</t>
  </si>
  <si>
    <t>脑膜剪</t>
  </si>
  <si>
    <t>线锯钩</t>
  </si>
  <si>
    <t>小S拉钩</t>
  </si>
  <si>
    <t>脑外科钻头10#</t>
  </si>
  <si>
    <t>小儿S</t>
  </si>
  <si>
    <t>小儿胸撑</t>
  </si>
  <si>
    <t>内六角</t>
  </si>
  <si>
    <t>小骨锤</t>
  </si>
  <si>
    <t>小骨刀</t>
  </si>
  <si>
    <t>鸟嘴咬骨钳</t>
  </si>
  <si>
    <t>小通条</t>
  </si>
  <si>
    <t>镊子</t>
  </si>
  <si>
    <t>小直角钳</t>
  </si>
  <si>
    <t>镊子（大）</t>
  </si>
  <si>
    <t>血管夹</t>
  </si>
  <si>
    <t>镊子（大中小)</t>
  </si>
  <si>
    <t>血管镊</t>
  </si>
  <si>
    <t>镊子（小有齿）</t>
  </si>
  <si>
    <t>血管钳（14cm）</t>
  </si>
  <si>
    <t>镊子（中）</t>
  </si>
  <si>
    <t>血管钳（16cm）</t>
  </si>
  <si>
    <t>皮肤拉钩</t>
  </si>
  <si>
    <t>血管钳（18cm）</t>
  </si>
  <si>
    <t>皮拉</t>
  </si>
  <si>
    <t>压肠板</t>
  </si>
  <si>
    <t>压舌板</t>
  </si>
  <si>
    <t>咬骨剪</t>
  </si>
  <si>
    <t>咬骨钳</t>
  </si>
  <si>
    <t>钥匙</t>
  </si>
  <si>
    <t>页片</t>
  </si>
  <si>
    <t>前弯圆骨刀（10mm)</t>
  </si>
  <si>
    <t>阴道拉钩</t>
  </si>
  <si>
    <t>前弯圆骨刀（12mm)</t>
  </si>
  <si>
    <t>圆骨刀</t>
  </si>
  <si>
    <t>直肠荷包钳</t>
  </si>
  <si>
    <t>青牛穿引器</t>
  </si>
  <si>
    <t>直角拉钩</t>
  </si>
  <si>
    <t>直角钳</t>
  </si>
  <si>
    <t>直三关节咬骨钳</t>
  </si>
  <si>
    <t>直血管钳（14cm）</t>
  </si>
  <si>
    <t>椎板拉钩</t>
  </si>
  <si>
    <t>椎板咬骨钳</t>
  </si>
  <si>
    <t>三齿拉钩</t>
  </si>
  <si>
    <t>椎间盘刮刀</t>
  </si>
  <si>
    <t>椎体撑开钳子</t>
  </si>
  <si>
    <t>锥子</t>
  </si>
  <si>
    <t>组织剪（20cm）</t>
  </si>
  <si>
    <t>组织剪（22cm）</t>
  </si>
  <si>
    <t>钻头</t>
  </si>
  <si>
    <t>钻头夹</t>
  </si>
  <si>
    <t>镊子（14cm有齿）</t>
  </si>
  <si>
    <t>卵圆钳无齿弯（24cm）</t>
  </si>
  <si>
    <t>四齿拉钩</t>
  </si>
  <si>
    <t>血管钳（12cm）</t>
  </si>
  <si>
    <t>血管钳（22cm）</t>
  </si>
  <si>
    <t>库克（22cm）</t>
  </si>
  <si>
    <t>米斯特（22cm）</t>
  </si>
  <si>
    <t>组织剪（25cm）</t>
  </si>
  <si>
    <t>持针器（25cm）</t>
  </si>
  <si>
    <t>镊子（18cm）</t>
  </si>
  <si>
    <t>镊子（24cm）</t>
  </si>
  <si>
    <t>骨科拉钩（小）</t>
  </si>
  <si>
    <t>弯肠钳</t>
  </si>
  <si>
    <t>骨科拉钩（大）</t>
  </si>
  <si>
    <t>直肠钳（22cm）</t>
  </si>
  <si>
    <t>线剪（25cm）</t>
  </si>
  <si>
    <t>弯蚊氏</t>
  </si>
  <si>
    <t>弯肠钳（22cm）</t>
  </si>
  <si>
    <t>弯蚊式</t>
  </si>
  <si>
    <t>持针器（18cm）</t>
  </si>
  <si>
    <t>卵圆钳有齿弯（24cm）</t>
  </si>
  <si>
    <t>库克弯（22cm）</t>
  </si>
  <si>
    <t>线剪（18cm）</t>
  </si>
  <si>
    <t>微型剪刀</t>
  </si>
  <si>
    <t>线剪（16cm）</t>
  </si>
  <si>
    <t>艾力斯（25cm）</t>
  </si>
  <si>
    <t>脑外科钻头10号</t>
  </si>
  <si>
    <t>脑膜剪(18cm)</t>
  </si>
  <si>
    <t>大骨锤</t>
  </si>
  <si>
    <t>蚊氏</t>
  </si>
  <si>
    <t>内六角起子</t>
  </si>
  <si>
    <t>蚊氏钳</t>
  </si>
  <si>
    <t>小皮肤拉钩</t>
  </si>
  <si>
    <t>蚊式</t>
  </si>
  <si>
    <t>卵圆钳有齿直（24cm）</t>
  </si>
  <si>
    <t>蚊式）</t>
  </si>
  <si>
    <t>胸科止血钳</t>
  </si>
  <si>
    <t>库克直（22cm）</t>
  </si>
  <si>
    <t>蚊式钳</t>
  </si>
  <si>
    <t>卵圆钳无齿直（24cm）</t>
  </si>
  <si>
    <t>无齿卵圆钳</t>
  </si>
  <si>
    <t>扁桃体剪刀（10cm)</t>
  </si>
  <si>
    <t>微型剪刀（10cm）</t>
  </si>
  <si>
    <t>线剪</t>
  </si>
  <si>
    <t>小皮拉</t>
  </si>
  <si>
    <t>小直角</t>
  </si>
  <si>
    <t>胸止</t>
  </si>
  <si>
    <t>血管钳</t>
  </si>
  <si>
    <t>有齿卵圆钳</t>
  </si>
  <si>
    <t>有齿卵圆钳（直1弯1）</t>
  </si>
  <si>
    <t>有齿镊</t>
  </si>
  <si>
    <t>有齿镊短</t>
  </si>
  <si>
    <t>长持针器</t>
  </si>
  <si>
    <t>长镊子</t>
  </si>
  <si>
    <t>长弯血管钳</t>
  </si>
  <si>
    <t>长线剪</t>
  </si>
  <si>
    <t>长组织剪</t>
  </si>
  <si>
    <t>整形镊</t>
  </si>
  <si>
    <t>直肠钳</t>
  </si>
  <si>
    <t>直蚊式</t>
  </si>
  <si>
    <t>指骨撬（大号）</t>
  </si>
  <si>
    <t>指骨撬（小号）</t>
  </si>
  <si>
    <t>指骨撬（中号）</t>
  </si>
  <si>
    <t>中镊子</t>
  </si>
  <si>
    <t>中弯</t>
  </si>
  <si>
    <t>中弯血管钳</t>
  </si>
  <si>
    <t>足踝克氏针撑开器</t>
  </si>
  <si>
    <t>组织剪</t>
  </si>
  <si>
    <t>器械名</t>
  </si>
  <si>
    <t>:器械数量</t>
  </si>
  <si>
    <t>装包数量</t>
  </si>
  <si>
    <t>包数</t>
  </si>
  <si>
    <t>霍邱县第六人民医院手术器械清单</t>
  </si>
  <si>
    <t>序号</t>
  </si>
  <si>
    <t>单价限价（元）</t>
  </si>
  <si>
    <t>合计限价（元）</t>
  </si>
  <si>
    <t>酒精缸（10CM）</t>
  </si>
  <si>
    <t>镊桶（10CM）</t>
  </si>
  <si>
    <t>大盆（26CM）</t>
  </si>
  <si>
    <t>治疗碗（15CM）</t>
  </si>
  <si>
    <t>药杯（5CM）</t>
  </si>
  <si>
    <t>三叉钳（24CM）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</si>
</sst>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0" fillId="22" borderId="11" applyNumberFormat="0" applyAlignment="0" applyProtection="0">
      <alignment vertical="center"/>
    </xf>
    <xf numFmtId="0" fontId="18" fillId="22" borderId="5" applyNumberFormat="0" applyAlignment="0" applyProtection="0">
      <alignment vertical="center"/>
    </xf>
    <xf numFmtId="0" fontId="5" fillId="7" borderId="4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Fill="1" applyBorder="1"/>
    <xf numFmtId="0" fontId="0" fillId="0" borderId="0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pivotCacheDefinition" Target="pivotCache/pivotCacheDefinition2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6" refreshedVersion="5" minRefreshableVersion="3" refreshedDate="44320.8315162037" refreshedBy="Administrator" recordCount="593">
  <cacheSource type="worksheet">
    <worksheetSource ref="A1:E564" sheet="包明细"/>
  </cacheSource>
  <cacheFields count="5">
    <cacheField name="所属科室" numFmtId="0">
      <sharedItems count="13">
        <s v="肾内科器械"/>
        <s v="普外科器械"/>
        <s v="甲乳科器械"/>
        <s v="骨科器械"/>
        <s v="五官科器械"/>
        <s v="泌尿外科器械"/>
        <s v="脑外科器械"/>
        <s v="口腔科器械"/>
        <s v="血管外科器械"/>
        <s v="妇科器械"/>
        <s v="胸外科器械"/>
        <s v="产科器械"/>
        <s v="肛肠科器械"/>
      </sharedItems>
    </cacheField>
    <cacheField name="包名" numFmtId="0">
      <sharedItems count="77">
        <s v="A-V包（28件）"/>
        <s v="腹器包（44件）"/>
        <s v="剖腹包（62件）"/>
        <s v="甲状腺包（37件）"/>
        <s v="骨科显微器械（18件）"/>
        <s v="阑尾包（36件）"/>
        <s v="LC（16件）"/>
        <s v="清创包（17件）"/>
        <s v="甲亢包（29件）"/>
        <s v="胃肠包（64件）"/>
        <s v="扁桃体包（21件）"/>
        <s v="胆囊包（48件）"/>
        <s v="电切包（6件）"/>
        <s v="S直（4件）"/>
        <s v="气切包（12件）"/>
        <s v="口腔包（37件）"/>
        <s v="大隐静脉包（32件）"/>
        <s v="胆总管包（11件）"/>
        <s v="子宫包（48件）"/>
        <s v="食道B包（13件）"/>
        <s v="骨科拉钩（2件）"/>
        <s v="骨折包（50件）"/>
        <s v="内固定取出包（42件）"/>
        <s v="腰椎取内固定包（36件）"/>
        <s v="蚊式包（12件）"/>
        <s v="疝气包（38件）"/>
        <s v="产包（37件）"/>
        <s v="后颅凹拉钩（1件）"/>
        <s v="食道A包（66件）"/>
        <s v="脊柱拉钩(2件)"/>
        <s v="肠钳包（4件）"/>
        <s v="台式拉钩（6件）"/>
        <s v="腰椎包（55件)"/>
        <s v="新三页拉钩（4件）"/>
        <s v="开颅包（63件）"/>
        <s v="颈椎包（65件）"/>
        <s v="足踝器械（49件）"/>
        <s v="人流包（27件）"/>
        <s v="直角钳压肠板（2件）"/>
        <s v="直肠荷包钳（1件）"/>
        <s v="胃荷包钳（1件）"/>
        <s v="肛肠科包（15件）"/>
        <s v="产钳（2件）"/>
        <s v="钻孔引流包（31件）"/>
        <s v="盆清包（8件）"/>
        <s v="金属导尿管（6件）"/>
        <s v="V-P分流通条（4件）"/>
        <s v="颅骨修补器械（4件）"/>
        <s v="髋臼拉钩（4件）"/>
        <s v="骨科微型器械（23件）"/>
        <s v="骨钻头（8件）"/>
        <s v="脊柱包（3件）"/>
        <s v="骨刀锤（6件）"/>
        <s v="内固定取出器械（48件）"/>
        <s v="钢钻头（3件）"/>
        <s v="顶棒包（2件）"/>
        <s v="大力钳包（1件）"/>
        <s v="咬骨钳包（1件）"/>
        <s v="咬骨剪包（1件）"/>
        <s v="持骨钳（1件）"/>
        <s v="电钻（3件）"/>
        <s v="小S拉钩（2件）"/>
        <s v="小皮拉（2件）"/>
        <s v="阴道拉钩（2件）"/>
        <s v="乳突撑开器（1件）"/>
        <s v="腹膜透析通条（2件）"/>
        <s v="老虎钳（1件）"/>
        <s v="后颅凹拉钩    （1件）" u="1"/>
        <s v="弹簧剪包（1件）" u="1"/>
        <s v="钢钻头 （3件）" u="1"/>
        <s v="顶棒包 （2件）" u="1"/>
        <s v="骨补包（3件）" u="1"/>
        <s v="电钻 （3件）" u="1"/>
        <s v="髋关节置换包（48件）" u="1"/>
        <s v="食道 B包（13件）" u="1"/>
        <s v="胸腔镜器械（29件）" u="1"/>
        <s v="保温杯（1件）" u="1"/>
      </sharedItems>
    </cacheField>
    <cacheField name="器械名" numFmtId="0">
      <sharedItems count="211">
        <s v="刀柄7号"/>
        <s v="组织剪（22cm）"/>
        <s v="S拉钩"/>
        <s v="镊子（14cm有齿）"/>
        <s v="持针器（22cm）"/>
        <s v="卵圆钳无齿弯（24cm）"/>
        <s v="艾力斯（18cm）"/>
        <s v="线剪（22cm）"/>
        <s v="巾钳（14cm）"/>
        <s v="微型血管钳"/>
        <s v="血管钳（14cm）"/>
        <s v="血管钳（18cm）"/>
        <s v="血管钳（12cm）"/>
        <s v="血管钳（22cm）"/>
        <s v="血管钳（16cm）"/>
        <s v="库克（22cm）"/>
        <s v="米斯特（22cm）"/>
        <s v="组织剪（25cm）"/>
        <s v="持针器（25cm）"/>
        <s v="镊子（18cm）"/>
        <s v="镊子（24cm）"/>
        <s v="阑尾钳"/>
        <s v="持针器（20cm）"/>
        <s v="取石钳"/>
        <s v="刮匙"/>
        <s v="胆道探子"/>
        <s v="直角拉钩"/>
        <s v="骨科拉钩（小）"/>
        <s v="骨科拉钩（大）"/>
        <s v="直肠钳（22cm）"/>
        <s v="后颅凹拉钩"/>
        <s v="小儿胸撑"/>
        <s v="无齿镊"/>
        <s v="线剪（25cm）"/>
        <s v="线剪（20cm）"/>
        <s v="腹腔吸引器头"/>
        <s v="脊柱拉钩"/>
        <s v="甲状腺拉钩"/>
        <s v="血管镊"/>
        <s v="弯肠钳（22cm）"/>
        <s v="固定器"/>
        <s v="页片"/>
        <s v="架子"/>
        <s v="持针器（14cm）"/>
        <s v="刀柄4号"/>
        <s v="持针器（18cm）"/>
        <s v="组织剪（20cm）"/>
        <s v="直角钳"/>
        <s v="压肠板"/>
        <s v="直肠荷包钳"/>
        <s v="胃荷包钳"/>
        <s v="产钳"/>
        <s v="卵圆钳有齿弯（24cm）"/>
        <s v="导丝"/>
        <s v="扩阴器"/>
        <s v="宫颈钳"/>
        <s v="取环钩"/>
        <s v="上环叉"/>
        <s v="人流吸引器"/>
        <s v="探针"/>
        <s v="宫颈扩张器"/>
        <s v="弯盘"/>
        <s v="输卵管吊钩"/>
        <s v="金属导尿管"/>
        <s v="米斯特"/>
        <s v="库克弯（22cm）"/>
        <s v="小直角钳"/>
        <s v="线剪（18cm）"/>
        <s v="手柄"/>
        <s v="大通条"/>
        <s v="小通条"/>
        <s v="导芯"/>
        <s v="起子"/>
        <s v="线剪（16cm）"/>
        <s v="钉座"/>
        <s v="艾力斯（25cm）"/>
        <s v="脑外科钻头10号"/>
        <s v="神经剥离子"/>
        <s v="脑膜穿刺针"/>
        <s v="骨膜剥离器"/>
        <s v="乳突撑开器"/>
        <s v="吸头"/>
        <s v="艾力斯镊（有齿）"/>
        <s v="艾力斯镊（无齿）"/>
        <s v="肩胛拉钩"/>
        <s v="头皮夹钳"/>
        <s v="脑膜剪(18cm)"/>
        <s v="持针器（16cm）"/>
        <s v="线锯导板"/>
        <s v="线锯钩"/>
        <s v="髋臼拉钩"/>
        <s v="拉钩"/>
        <s v="脑压板"/>
        <s v="直三关节咬骨钳"/>
        <s v="弯三关节咬骨钳"/>
        <s v="蚊式持针器（12.5cm）"/>
        <s v="脑膜拉钩"/>
        <s v="微型线剪"/>
        <s v="尖有齿镊"/>
        <s v="尖无齿镊"/>
        <s v="微型剪"/>
        <s v="微型镊"/>
        <s v="微型持针器"/>
        <s v="血管夹"/>
        <s v="三齿拉钩"/>
        <s v="钻头夹"/>
        <s v="钥匙"/>
        <s v="钻头"/>
        <s v="咬骨钳"/>
        <s v="单钩"/>
        <s v="TC方骨刀"/>
        <s v="大骨锤"/>
        <s v="梅花起子"/>
        <s v="内六角起子"/>
        <s v="环踞"/>
        <s v="打滑取出器"/>
        <s v="平口起子"/>
        <s v="钢钻头"/>
        <s v="大力螺钉夹持钳"/>
        <s v="断钉拔出器"/>
        <s v="骨刀"/>
        <s v="四角取出器"/>
        <s v="十字起子"/>
        <s v="环钻"/>
        <s v="六角取出器"/>
        <s v="平口取出器"/>
        <s v="快装柄"/>
        <s v="铰刀"/>
        <s v="神经根拉钩"/>
        <s v="四齿拉钩"/>
        <s v="顶棒"/>
        <s v="大力钳"/>
        <s v="咬骨剪"/>
        <s v="持骨钳"/>
        <s v="电钻"/>
        <s v="神经根剥离子"/>
        <s v="特殊拉钩"/>
        <s v="加长前弯骨刮匙"/>
        <s v="椎间盘刮刀"/>
        <s v="头皮拉钩"/>
        <s v="小S拉钩"/>
        <s v="TC椎板咬骨钳"/>
        <s v="椎板咬骨钳"/>
        <s v="髓核钳"/>
        <s v="三关节咬骨钳"/>
        <s v="小儿S"/>
        <s v="骨膜剥离器（大中小）"/>
        <s v="髓核钳(直）"/>
        <s v="小皮肤拉钩"/>
        <s v="牵开器"/>
        <s v="成套牵开器"/>
        <s v="小骨锤"/>
        <s v="艾力斯（14cm）"/>
        <s v="椎体撑开钳子"/>
        <s v="骨刀(5个型号)"/>
        <s v="刮匙（大）"/>
        <s v="卵圆钳有齿直（24cm）"/>
        <s v="截骨刀（10mm)"/>
        <s v="截骨刀（15mm)"/>
        <s v="截骨刀（20mm)"/>
        <s v="截骨刀（6mm)"/>
        <s v="前弯圆骨刀（10mm)"/>
        <s v="前弯圆骨刀（12mm)"/>
        <s v="足踝克氏针撑开器"/>
        <s v="关节撑开器"/>
        <s v="整形镊"/>
        <s v="指骨撬（大号）"/>
        <s v="指骨撬（中号）"/>
        <s v="指骨撬（小号）"/>
        <s v="艾力斯（16cm）"/>
        <s v="老虎钳"/>
        <s v="胸科止血钳"/>
        <s v="巾钳（16cm）"/>
        <s v="内六角起子（各型号）"/>
        <s v="梅花起子（各型号）"/>
        <s v="库克直（22cm）"/>
        <s v="骨膜剥离器（大1小1）"/>
        <s v="万向钉取出器"/>
        <s v="固定钉取出器"/>
        <s v="4.5内六角起子"/>
        <s v="5.6梅花起子"/>
        <s v="4.5梅花起子"/>
        <s v="T型手柄"/>
        <s v="4.0内六角"/>
        <s v="小骨刀"/>
        <s v="阴道拉钩"/>
        <s v="胫骨托板"/>
        <s v="穿引器"/>
        <s v="提骨勾"/>
        <s v="圆骨刀"/>
        <s v="开口器"/>
        <s v="抽剥器"/>
        <s v="大直角钳"/>
        <s v="卵圆钳无齿直（24cm）"/>
        <s v="大胸撑"/>
        <s v="合拢器"/>
        <s v="平头咬骨钳"/>
        <s v="肺叶钳"/>
        <s v="扁桃体针"/>
        <s v="扁桃体剪刀（10cm)"/>
        <s v="扁桃体夹持钳"/>
        <s v="扁桃体剥离子"/>
        <s v="圈套器"/>
        <s v="枪状镊"/>
        <s v="压舌板"/>
        <s v="直血管钳（14cm）"/>
        <s v="微型剪刀（10cm）"/>
        <s v="7号针头"/>
        <s v="尖镊"/>
        <s v="锥子"/>
        <s v="椎板拉钩"/>
      </sharedItems>
    </cacheField>
    <cacheField name="装包数量" numFmtId="0">
      <sharedItems containsSemiMixedTypes="0" containsString="0" containsNumber="1" containsInteger="1" minValue="0" maxValue="20" count="13">
        <n v="1"/>
        <n v="2"/>
        <n v="4"/>
        <n v="3"/>
        <n v="20"/>
        <n v="15"/>
        <n v="5"/>
        <n v="6"/>
        <n v="8"/>
        <n v="7"/>
        <n v="10"/>
        <n v="12"/>
        <n v="9"/>
      </sharedItems>
    </cacheField>
    <cacheField name="包数" numFmtId="0">
      <sharedItems containsSemiMixedTypes="0" containsString="0" containsNumber="1" containsInteger="1" minValue="0" maxValue="4" count="3">
        <n v="1"/>
        <n v="4"/>
        <n v="2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createdVersion="6" refreshedVersion="5" minRefreshableVersion="3" refreshedDate="44320.8431944444" refreshedBy="Administrator" recordCount="563">
  <cacheSource type="worksheet">
    <worksheetSource ref="A1:H564" sheet="包明细"/>
  </cacheSource>
  <cacheFields count="8">
    <cacheField name="所属科室" numFmtId="0">
      <sharedItems count="13">
        <s v="肾内科器械"/>
        <s v="普外科器械"/>
        <s v="甲乳科器械"/>
        <s v="骨科器械"/>
        <s v="五官科器械"/>
        <s v="泌尿外科器械"/>
        <s v="脑外科器械"/>
        <s v="口腔科器械"/>
        <s v="血管外科器械"/>
        <s v="妇科器械"/>
        <s v="胸外科器械"/>
        <s v="产科器械"/>
        <s v="肛肠科器械"/>
      </sharedItems>
    </cacheField>
    <cacheField name="包名" numFmtId="0">
      <sharedItems count="66">
        <s v="A-V包（28件）"/>
        <s v="腹器包（44件）"/>
        <s v="剖腹包（62件）"/>
        <s v="甲状腺包（37件）"/>
        <s v="骨科显微器械（18件）"/>
        <s v="阑尾包（36件）"/>
        <s v="LC（16件）"/>
        <s v="清创包（17件）"/>
        <s v="甲亢包（29件）"/>
        <s v="胃肠包（64件）"/>
        <s v="扁桃体包（21件）"/>
        <s v="胆囊包（48件）"/>
        <s v="电切包（6件）"/>
        <s v="S直（4件）"/>
        <s v="气切包（12件）"/>
        <s v="口腔包（37件）"/>
        <s v="大隐静脉包（32件）"/>
        <s v="胆总管包（11件）"/>
        <s v="子宫包（48件）"/>
        <s v="食道B包（13件）"/>
        <s v="骨科拉钩（2件）"/>
        <s v="骨折包（50件）"/>
        <s v="内固定取出包（42件）"/>
        <s v="腰椎取内固定包（36件）"/>
        <s v="蚊式包（12件）"/>
        <s v="疝气包（38件）"/>
        <s v="产包（37件）"/>
        <s v="后颅凹拉钩（1件）"/>
        <s v="食道A包（66件）"/>
        <s v="脊柱拉钩(2件)"/>
        <s v="肠钳包（4件）"/>
        <s v="台式拉钩（6件）"/>
        <s v="腰椎包（55件)"/>
        <s v="新三页拉钩（4件）"/>
        <s v="开颅包（63件）"/>
        <s v="颈椎包（65件）"/>
        <s v="人流包（27件）"/>
        <s v="直角钳压肠板（2件）"/>
        <s v="直肠荷包钳（1件）"/>
        <s v="胃荷包钳（1件）"/>
        <s v="肛肠科包（15件）"/>
        <s v="产钳（2件）"/>
        <s v="钻孔引流包（31件）"/>
        <s v="盆清包（8件）"/>
        <s v="金属导尿管（6件）"/>
        <s v="V-P分流通条（4件）"/>
        <s v="颅骨修补器械（4件）"/>
        <s v="髋臼拉钩（4件）"/>
        <s v="骨科微型器械（23件）"/>
        <s v="骨钻头（8件）"/>
        <s v="脊柱包（3件）"/>
        <s v="骨刀锤（6件）"/>
        <s v="内固定取出器械（48件）"/>
        <s v="钢钻头（3件）"/>
        <s v="顶棒包（2件）"/>
        <s v="大力钳包（1件）"/>
        <s v="咬骨钳包（1件）"/>
        <s v="咬骨剪包（1件）"/>
        <s v="持骨钳（1件）"/>
        <s v="电钻（3件）"/>
        <s v="小S拉钩（2件）"/>
        <s v="小皮拉（2件）"/>
        <s v="阴道拉钩（2件）"/>
        <s v="乳突撑开器（1件）"/>
        <s v="腹膜透析通条（2件）"/>
        <s v="老虎钳（1件）"/>
      </sharedItems>
    </cacheField>
    <cacheField name="器械名" numFmtId="0">
      <sharedItems count="317">
        <s v="刀柄7号"/>
        <s v="组织剪（22cm）"/>
        <s v="S拉钩"/>
        <s v="镊子（14cm有齿）"/>
        <s v="持针器（22cm）"/>
        <s v="卵圆钳无齿弯（24cm）"/>
        <s v="艾力斯（18cm）"/>
        <s v="线剪（22cm）"/>
        <s v="巾钳（14cm）"/>
        <s v="微型血管钳"/>
        <s v="血管钳（14cm）"/>
        <s v="血管钳（18cm）"/>
        <s v="血管钳（12cm）"/>
        <s v="血管钳（22cm）"/>
        <s v="血管钳（16cm）"/>
        <s v="库克（22cm）"/>
        <s v="米斯特（22cm）"/>
        <s v="组织剪（25cm）"/>
        <s v="持针器（25cm）"/>
        <s v="镊子（18cm）"/>
        <s v="镊子（24cm）"/>
        <s v="阑尾钳"/>
        <s v="持针器（20cm）"/>
        <s v="取石钳"/>
        <s v="刮匙"/>
        <s v="胆道探子"/>
        <s v="直角拉钩"/>
        <s v="骨科拉钩（小）"/>
        <s v="骨科拉钩（大）"/>
        <s v="直肠钳（22cm）"/>
        <s v="后颅凹拉钩"/>
        <s v="小儿胸撑"/>
        <s v="无齿镊"/>
        <s v="线剪（25cm）"/>
        <s v="线剪（20cm）"/>
        <s v="腹腔吸引器头"/>
        <s v="脊柱拉钩"/>
        <s v="甲状腺拉钩"/>
        <s v="血管镊"/>
        <s v="弯肠钳（22cm）"/>
        <s v="固定器"/>
        <s v="页片"/>
        <s v="架子"/>
        <s v="持针器（14cm）"/>
        <s v="刀柄4号"/>
        <s v="持针器（18cm）"/>
        <s v="组织剪（20cm）"/>
        <s v="直角钳"/>
        <s v="压肠板"/>
        <s v="直肠荷包钳"/>
        <s v="胃荷包钳"/>
        <s v="产钳"/>
        <s v="卵圆钳有齿弯（24cm）"/>
        <s v="导丝"/>
        <s v="扩阴器"/>
        <s v="宫颈钳"/>
        <s v="取环钩"/>
        <s v="上环叉"/>
        <s v="人流吸引器"/>
        <s v="探针"/>
        <s v="宫颈扩张器"/>
        <s v="弯盘"/>
        <s v="输卵管吊钩"/>
        <s v="金属导尿管"/>
        <s v="米斯特"/>
        <s v="库克弯（22cm）"/>
        <s v="小直角钳"/>
        <s v="线剪（18cm）"/>
        <s v="手柄"/>
        <s v="大通条"/>
        <s v="小通条"/>
        <s v="导芯"/>
        <s v="起子"/>
        <s v="线剪（16cm）"/>
        <s v="钉座"/>
        <s v="艾力斯（25cm）"/>
        <s v="脑外科钻头10号"/>
        <s v="神经剥离子"/>
        <s v="脑膜穿刺针"/>
        <s v="骨膜剥离器"/>
        <s v="乳突撑开器"/>
        <s v="吸头"/>
        <s v="艾力斯镊（有齿）"/>
        <s v="艾力斯镊（无齿）"/>
        <s v="肩胛拉钩"/>
        <s v="头皮夹钳"/>
        <s v="脑膜剪(18cm)"/>
        <s v="持针器（16cm）"/>
        <s v="线锯导板"/>
        <s v="线锯钩"/>
        <s v="髋臼拉钩"/>
        <s v="拉钩"/>
        <s v="脑压板"/>
        <s v="直三关节咬骨钳"/>
        <s v="弯三关节咬骨钳"/>
        <s v="蚊式持针器（12.5cm）"/>
        <s v="脑膜拉钩"/>
        <s v="微型线剪"/>
        <s v="尖有齿镊"/>
        <s v="尖无齿镊"/>
        <s v="微型剪"/>
        <s v="微型镊"/>
        <s v="微型持针器"/>
        <s v="血管夹"/>
        <s v="钻头夹"/>
        <s v="钥匙"/>
        <s v="钻头"/>
        <s v="咬骨钳"/>
        <s v="单钩"/>
        <s v="TC方骨刀"/>
        <s v="大骨锤"/>
        <s v="梅花起子"/>
        <s v="内六角起子"/>
        <s v="环踞"/>
        <s v="打滑取出器"/>
        <s v="平口起子"/>
        <s v="钢钻头"/>
        <s v="大力螺钉夹持钳"/>
        <s v="断钉拔出器"/>
        <s v="骨刀"/>
        <s v="四角取出器"/>
        <s v="十字起子"/>
        <s v="环钻"/>
        <s v="六角取出器"/>
        <s v="平口取出器"/>
        <s v="快装柄"/>
        <s v="铰刀"/>
        <s v="神经根拉钩"/>
        <s v="顶棒"/>
        <s v="大力钳"/>
        <s v="咬骨剪"/>
        <s v="持骨钳"/>
        <s v="电钻"/>
        <s v="神经根剥离子"/>
        <s v="特殊拉钩"/>
        <s v="加长前弯骨刮匙"/>
        <s v="椎间盘刮刀"/>
        <s v="头皮拉钩"/>
        <s v="小S拉钩"/>
        <s v="TC椎板咬骨钳"/>
        <s v="椎板咬骨钳"/>
        <s v="髓核钳"/>
        <s v="三关节咬骨钳"/>
        <s v="小儿S"/>
        <s v="骨膜剥离器（大中小）"/>
        <s v="髓核钳(直）"/>
        <s v="小皮肤拉钩"/>
        <s v="牵开器"/>
        <s v="成套牵开器"/>
        <s v="小骨锤"/>
        <s v="艾力斯（14cm）"/>
        <s v="椎体撑开钳子"/>
        <s v="骨刀(5个型号)"/>
        <s v="刮匙（大）"/>
        <s v="卵圆钳有齿直（24cm）"/>
        <s v="艾力斯（16cm）"/>
        <s v="胸科止血钳"/>
        <s v="巾钳（16cm）"/>
        <s v="内六角起子（各型号）"/>
        <s v="梅花起子（各型号）"/>
        <s v="老虎钳"/>
        <s v="库克直（22cm）"/>
        <s v="骨膜剥离器（大1小1）"/>
        <s v="万向钉取出器"/>
        <s v="固定钉取出器"/>
        <s v="4.5内六角起子"/>
        <s v="5.6梅花起子"/>
        <s v="4.5梅花起子"/>
        <s v="T型手柄"/>
        <s v="4.0内六角"/>
        <s v="小骨刀"/>
        <s v="阴道拉钩"/>
        <s v="胫骨托板"/>
        <s v="穿引器"/>
        <s v="提骨勾"/>
        <s v="圆骨刀"/>
        <s v="开口器"/>
        <s v="抽剥器"/>
        <s v="大直角钳"/>
        <s v="卵圆钳无齿直（24cm）"/>
        <s v="大胸撑"/>
        <s v="合拢器"/>
        <s v="平头咬骨钳"/>
        <s v="肺叶钳"/>
        <s v="扁桃体针"/>
        <s v="扁桃体剪刀（10cm)"/>
        <s v="扁桃体夹持钳"/>
        <s v="扁桃体剥离子"/>
        <s v="圈套器"/>
        <s v="枪状镊"/>
        <s v="压舌板"/>
        <s v="直血管钳（14cm）"/>
        <s v="微型剪刀（10cm）"/>
        <s v="7号针头"/>
        <s v="尖镊"/>
        <s v="锥子"/>
        <s v="椎板拉钩"/>
        <s v="三齿拉钩" u="1"/>
        <s v="四齿拉钩" u="1"/>
        <s v="截骨刀（10mm)" u="1"/>
        <s v="截骨刀（15mm)" u="1"/>
        <s v="截骨刀（20mm)" u="1"/>
        <s v="截骨刀（6mm)" u="1"/>
        <s v="前弯圆骨刀（10mm)" u="1"/>
        <s v="前弯圆骨刀（12mm)" u="1"/>
        <s v="足踝克氏针撑开器" u="1"/>
        <s v="关节撑开器" u="1"/>
        <s v="整形镊" u="1"/>
        <s v="指骨撬（大号）" u="1"/>
        <s v="指骨撬（中号）" u="1"/>
        <s v="指骨撬（小号）" u="1"/>
        <s v="组织剪" u="1"/>
        <s v="皮肤拉钩" u="1"/>
        <s v="镊子（大中小)" u="1"/>
        <s v="持针器" u="1"/>
        <s v="卵圆钳" u="1"/>
        <s v="艾力斯" u="1"/>
        <s v="线剪" u="1"/>
        <s v="巾钳" u="1"/>
        <s v="血管钳" u="1"/>
        <s v="蚊式" u="1"/>
        <s v="大弯血管钳" u="1"/>
        <s v="分离钳" u="1"/>
        <s v="库克" u="1"/>
        <s v="长组织剪" u="1"/>
        <s v="短组织剪" u="1"/>
        <s v="刀柄（4、7号各1）" u="1"/>
        <s v="S、直角拉钩" u="1"/>
        <s v="镊子" u="1"/>
        <s v="长持针器" u="1"/>
        <s v="短持针器" u="1"/>
        <s v="中弯血管钳" u="1"/>
        <s v="长弯血管钳" u="1"/>
        <s v="胸止" u="1"/>
        <s v="肠钳" u="1"/>
        <s v="有齿镊" u="1"/>
        <s v="长镊子" u="1"/>
        <s v="持针器（长2短2）" u="1"/>
        <s v="长线剪" u="1"/>
        <s v="短线剪" u="1"/>
        <s v="弯肠钳" u="1"/>
        <s v="直肠钳" u="1"/>
        <s v="蚊式）" u="1"/>
        <s v="短艾力斯" u="1"/>
        <s v="小皮拉" u="1"/>
        <s v="大镊子" u="1"/>
        <s v="剪刀" u="1"/>
        <s v="有齿镊短" u="1"/>
        <s v="蚊氏钳" u="1"/>
        <s v="库克（直）" u="1"/>
        <s v="卵圆钳（直1弯1）" u="1"/>
        <s v="大弯" u="1"/>
        <s v="卵圆钳(有齿2无齿1）" u="1"/>
        <s v="有齿卵圆钳" u="1"/>
        <s v="中镊子" u="1"/>
        <s v="小直角" u="1"/>
        <s v="弹簧剪" u="1"/>
        <s v="10号钻头" u="1"/>
        <s v="卵圆钳（弯）" u="1"/>
        <s v="蚊式钳" u="1"/>
        <s v="镊子（中）" u="1"/>
        <s v="镊子（小有齿）" u="1"/>
        <s v="脑膜剪" u="1"/>
        <s v="脑外科钻头10#" u="1"/>
        <s v="艾力斯镊（有齿1无齿1）" u="1"/>
        <s v="附件（棉球2，皮筋2）" u="1"/>
        <s v="弯蚊氏" u="1"/>
        <s v="弯蚊式" u="1"/>
        <s v="直蚊式" u="1"/>
        <s v="锤子" u="1"/>
        <s v="内六角" u="1"/>
        <s v="骨科拉钩" u="1"/>
        <s v="青牛穿引器" u="1"/>
        <s v="镊子（大）" u="1"/>
        <s v="卵圆钳（直）" u="1"/>
        <s v="髋关节拉钩(有齿）" u="1"/>
        <s v="髋臼牵开器（无齿）" u="1"/>
        <s v="测深器（摄影尺）" u="1"/>
        <s v="棘突剪" u="1"/>
        <s v="鸟嘴咬骨钳" u="1"/>
        <s v="骨科拉钩（大2小2）" u="1"/>
        <s v="蚊氏" u="1"/>
        <s v="皮拉" u="1"/>
        <s v="无齿卵圆钳" u="1"/>
        <s v="有齿卵圆钳（直1弯1）" u="1"/>
        <s v="中弯" u="1"/>
        <s v="持针器（长1短1）" u="1"/>
        <s v="保温杯" u="1"/>
        <s v="扁桃体剪刀" u="1"/>
        <s v="刀柄" u="1"/>
        <s v="3号刀柄" u="1"/>
        <s v="微型剪刀" u="1"/>
        <s v="巾钳(14cm)" u="1"/>
        <s v="巾钳(16cm)" u="1"/>
        <s v="4.7号刀柄" u="1"/>
        <s v="线剪(22cm)" u="1"/>
        <s v="组织剪(22cm)" u="1"/>
        <s v="18cm血管钳" u="1"/>
        <s v="14cm血管钳" u="1"/>
        <s v="血管钳(18cm)" u="1"/>
        <s v="血管钳(16cm)" u="1"/>
        <s v="7号刀柄" u="1"/>
        <s v="血管钳(14cm)" u="1"/>
        <s v="骨膜剥离器(大中小各1）" u="1"/>
        <s v="刀柄（4、7#各1）" u="1"/>
        <s v="持针器(22cm)" u="1"/>
        <s v="艾力斯(18cm)" u="1"/>
        <s v="艾力斯镊（有齿1无齿1" u="1"/>
        <s v="4号7号刀柄" u="1"/>
        <s v="持针器(长2短2）" u="1"/>
        <s v="卵圆钳(弯)" u="1"/>
        <s v="镊子（大中小）" u="1"/>
        <s v="4、7号刀柄" u="1"/>
        <s v="16cm血管钳" u="1"/>
        <s v="刀柄（4号、7号各1）" u="1"/>
        <s v="4号刀柄" u="1"/>
        <s v="镊子(大)" u="1"/>
      </sharedItems>
    </cacheField>
    <cacheField name="装包数量" numFmtId="0">
      <sharedItems containsSemiMixedTypes="0" containsString="0" containsNumber="1" containsInteger="1" minValue="0" maxValue="20" count="13">
        <n v="1"/>
        <n v="2"/>
        <n v="4"/>
        <n v="3"/>
        <n v="20"/>
        <n v="15"/>
        <n v="5"/>
        <n v="6"/>
        <n v="8"/>
        <n v="7"/>
        <n v="10"/>
        <n v="12"/>
        <n v="9"/>
      </sharedItems>
    </cacheField>
    <cacheField name="包数" numFmtId="0">
      <sharedItems containsSemiMixedTypes="0" containsString="0" containsNumber="1" containsInteger="1" minValue="0" maxValue="4" count="3">
        <n v="1"/>
        <n v="4"/>
        <n v="2"/>
      </sharedItems>
    </cacheField>
    <cacheField name="唯一项" numFmtId="0">
      <sharedItems count="66">
        <s v="肾内科器械A-V包（28件）"/>
        <s v="普外科器械腹器包（44件）"/>
        <s v="普外科器械剖腹包（62件）"/>
        <s v="甲乳科器械甲状腺包（37件）"/>
        <s v="骨科器械骨科显微器械（18件）"/>
        <s v="普外科器械阑尾包（36件）"/>
        <s v="普外科器械LC（16件）"/>
        <s v="普外科器械清创包（17件）"/>
        <s v="甲乳科器械甲亢包（29件）"/>
        <s v="普外科器械胃肠包（64件）"/>
        <s v="五官科器械扁桃体包（21件）"/>
        <s v="普外科器械胆囊包（48件）"/>
        <s v="泌尿外科器械电切包（6件）"/>
        <s v="普外科器械S直（4件）"/>
        <s v="脑外科器械气切包（12件）"/>
        <s v="口腔科器械口腔包（37件）"/>
        <s v="血管外科器械大隐静脉包（32件）"/>
        <s v="普外科器械胆总管包（11件）"/>
        <s v="妇科器械子宫包（48件）"/>
        <s v="胸外科器械食道B包（13件）"/>
        <s v="骨科器械骨科拉钩（2件）"/>
        <s v="骨科器械骨折包（50件）"/>
        <s v="骨科器械内固定取出包（42件）"/>
        <s v="骨科器械腰椎取内固定包（36件）"/>
        <s v="普外科器械蚊式包（12件）"/>
        <s v="普外科器械疝气包（38件）"/>
        <s v="产科器械产包（37件）"/>
        <s v="脑外科器械后颅凹拉钩（1件）"/>
        <s v="胸外科器械食道A包（66件）"/>
        <s v="妇科器械脊柱拉钩(2件)"/>
        <s v="普外科器械肠钳包（4件）"/>
        <s v="普外科器械台式拉钩（6件）"/>
        <s v="骨科器械腰椎包（55件)"/>
        <s v="普外科器械新三页拉钩（4件）"/>
        <s v="脑外科器械开颅包（63件）"/>
        <s v="骨科器械颈椎包（65件）"/>
        <s v="妇科器械人流包（27件）"/>
        <s v="普外科器械直角钳压肠板（2件）"/>
        <s v="普外科器械直肠荷包钳（1件）"/>
        <s v="普外科器械胃荷包钳（1件）"/>
        <s v="肛肠科器械肛肠科包（15件）"/>
        <s v="产科器械产钳（2件）"/>
        <s v="脑外科器械钻孔引流包（31件）"/>
        <s v="妇科器械盆清包（8件）"/>
        <s v="妇科器械金属导尿管（6件）"/>
        <s v="脑外科器械V-P分流通条（4件）"/>
        <s v="脑外科器械颅骨修补器械（4件）"/>
        <s v="骨科器械髋臼拉钩（4件）"/>
        <s v="骨科器械骨科微型器械（23件）"/>
        <s v="骨科器械骨钻头（8件）"/>
        <s v="骨科器械脊柱包（3件）"/>
        <s v="骨科器械骨刀锤（6件）"/>
        <s v="骨科器械内固定取出器械（48件）"/>
        <s v="骨科器械钢钻头（3件）"/>
        <s v="骨科器械顶棒包（2件）"/>
        <s v="骨科器械大力钳包（1件）"/>
        <s v="骨科器械咬骨钳包（1件）"/>
        <s v="骨科器械咬骨剪包（1件）"/>
        <s v="骨科器械持骨钳（1件）"/>
        <s v="骨科器械电钻（3件）"/>
        <s v="妇科器械小S拉钩（2件）"/>
        <s v="普外科器械小皮拉（2件）"/>
        <s v="妇科器械阴道拉钩（2件）"/>
        <s v="胸外科器械乳突撑开器（1件）"/>
        <s v="肾内科器械腹膜透析通条（2件）"/>
        <s v="妇科器械老虎钳（1件）"/>
      </sharedItems>
    </cacheField>
    <cacheField name="器械数量" numFmtId="0">
      <sharedItems containsSemiMixedTypes="0" containsString="0" containsNumber="1" containsInteger="1" minValue="0" maxValue="80" count="16">
        <n v="1"/>
        <n v="8"/>
        <n v="12"/>
        <n v="4"/>
        <n v="16"/>
        <n v="2"/>
        <n v="80"/>
        <n v="30"/>
        <n v="20"/>
        <n v="24"/>
        <n v="6"/>
        <n v="7"/>
        <n v="10"/>
        <n v="3"/>
        <n v="5"/>
        <n v="9"/>
      </sharedItems>
    </cacheField>
    <cacheField name="检测是否出现" numFmtId="0">
      <sharedItems containsSemiMixedTypes="0" containsString="0" containsNumber="1" containsInteger="1" minValue="0" maxValue="1" count="1">
        <n v="1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93">
  <r>
    <x v="0"/>
    <x v="0"/>
    <x v="0"/>
    <x v="0"/>
    <x v="0"/>
  </r>
  <r>
    <x v="1"/>
    <x v="1"/>
    <x v="1"/>
    <x v="1"/>
    <x v="1"/>
  </r>
  <r>
    <x v="1"/>
    <x v="2"/>
    <x v="2"/>
    <x v="2"/>
    <x v="2"/>
  </r>
  <r>
    <x v="1"/>
    <x v="1"/>
    <x v="3"/>
    <x v="3"/>
    <x v="1"/>
  </r>
  <r>
    <x v="1"/>
    <x v="1"/>
    <x v="4"/>
    <x v="3"/>
    <x v="1"/>
  </r>
  <r>
    <x v="2"/>
    <x v="3"/>
    <x v="5"/>
    <x v="1"/>
    <x v="2"/>
  </r>
  <r>
    <x v="1"/>
    <x v="1"/>
    <x v="6"/>
    <x v="2"/>
    <x v="1"/>
  </r>
  <r>
    <x v="1"/>
    <x v="1"/>
    <x v="7"/>
    <x v="1"/>
    <x v="1"/>
  </r>
  <r>
    <x v="1"/>
    <x v="1"/>
    <x v="8"/>
    <x v="2"/>
    <x v="1"/>
  </r>
  <r>
    <x v="3"/>
    <x v="4"/>
    <x v="9"/>
    <x v="1"/>
    <x v="0"/>
  </r>
  <r>
    <x v="1"/>
    <x v="1"/>
    <x v="10"/>
    <x v="4"/>
    <x v="1"/>
  </r>
  <r>
    <x v="1"/>
    <x v="5"/>
    <x v="11"/>
    <x v="5"/>
    <x v="2"/>
  </r>
  <r>
    <x v="1"/>
    <x v="6"/>
    <x v="12"/>
    <x v="6"/>
    <x v="1"/>
  </r>
  <r>
    <x v="1"/>
    <x v="7"/>
    <x v="13"/>
    <x v="7"/>
    <x v="1"/>
  </r>
  <r>
    <x v="2"/>
    <x v="8"/>
    <x v="14"/>
    <x v="7"/>
    <x v="0"/>
  </r>
  <r>
    <x v="1"/>
    <x v="2"/>
    <x v="15"/>
    <x v="1"/>
    <x v="2"/>
  </r>
  <r>
    <x v="1"/>
    <x v="2"/>
    <x v="16"/>
    <x v="1"/>
    <x v="2"/>
  </r>
  <r>
    <x v="1"/>
    <x v="9"/>
    <x v="15"/>
    <x v="2"/>
    <x v="2"/>
  </r>
  <r>
    <x v="1"/>
    <x v="2"/>
    <x v="6"/>
    <x v="7"/>
    <x v="2"/>
  </r>
  <r>
    <x v="1"/>
    <x v="2"/>
    <x v="17"/>
    <x v="0"/>
    <x v="2"/>
  </r>
  <r>
    <x v="1"/>
    <x v="2"/>
    <x v="1"/>
    <x v="0"/>
    <x v="2"/>
  </r>
  <r>
    <x v="1"/>
    <x v="2"/>
    <x v="7"/>
    <x v="0"/>
    <x v="2"/>
  </r>
  <r>
    <x v="1"/>
    <x v="2"/>
    <x v="18"/>
    <x v="2"/>
    <x v="2"/>
  </r>
  <r>
    <x v="4"/>
    <x v="10"/>
    <x v="0"/>
    <x v="0"/>
    <x v="1"/>
  </r>
  <r>
    <x v="1"/>
    <x v="11"/>
    <x v="2"/>
    <x v="1"/>
    <x v="1"/>
  </r>
  <r>
    <x v="1"/>
    <x v="2"/>
    <x v="19"/>
    <x v="3"/>
    <x v="2"/>
  </r>
  <r>
    <x v="5"/>
    <x v="12"/>
    <x v="5"/>
    <x v="0"/>
    <x v="1"/>
  </r>
  <r>
    <x v="1"/>
    <x v="2"/>
    <x v="8"/>
    <x v="2"/>
    <x v="2"/>
  </r>
  <r>
    <x v="1"/>
    <x v="9"/>
    <x v="2"/>
    <x v="1"/>
    <x v="2"/>
  </r>
  <r>
    <x v="1"/>
    <x v="5"/>
    <x v="1"/>
    <x v="0"/>
    <x v="2"/>
  </r>
  <r>
    <x v="1"/>
    <x v="5"/>
    <x v="7"/>
    <x v="0"/>
    <x v="2"/>
  </r>
  <r>
    <x v="1"/>
    <x v="13"/>
    <x v="2"/>
    <x v="1"/>
    <x v="2"/>
  </r>
  <r>
    <x v="1"/>
    <x v="5"/>
    <x v="20"/>
    <x v="3"/>
    <x v="2"/>
  </r>
  <r>
    <x v="1"/>
    <x v="5"/>
    <x v="4"/>
    <x v="1"/>
    <x v="2"/>
  </r>
  <r>
    <x v="1"/>
    <x v="2"/>
    <x v="0"/>
    <x v="1"/>
    <x v="2"/>
  </r>
  <r>
    <x v="1"/>
    <x v="5"/>
    <x v="6"/>
    <x v="2"/>
    <x v="2"/>
  </r>
  <r>
    <x v="1"/>
    <x v="5"/>
    <x v="8"/>
    <x v="2"/>
    <x v="2"/>
  </r>
  <r>
    <x v="6"/>
    <x v="14"/>
    <x v="14"/>
    <x v="2"/>
    <x v="0"/>
  </r>
  <r>
    <x v="1"/>
    <x v="5"/>
    <x v="21"/>
    <x v="0"/>
    <x v="2"/>
  </r>
  <r>
    <x v="7"/>
    <x v="15"/>
    <x v="5"/>
    <x v="1"/>
    <x v="0"/>
  </r>
  <r>
    <x v="1"/>
    <x v="6"/>
    <x v="0"/>
    <x v="1"/>
    <x v="1"/>
  </r>
  <r>
    <x v="7"/>
    <x v="15"/>
    <x v="14"/>
    <x v="8"/>
    <x v="0"/>
  </r>
  <r>
    <x v="1"/>
    <x v="6"/>
    <x v="6"/>
    <x v="3"/>
    <x v="1"/>
  </r>
  <r>
    <x v="1"/>
    <x v="6"/>
    <x v="8"/>
    <x v="1"/>
    <x v="1"/>
  </r>
  <r>
    <x v="8"/>
    <x v="16"/>
    <x v="5"/>
    <x v="1"/>
    <x v="2"/>
  </r>
  <r>
    <x v="1"/>
    <x v="6"/>
    <x v="1"/>
    <x v="0"/>
    <x v="1"/>
  </r>
  <r>
    <x v="1"/>
    <x v="6"/>
    <x v="1"/>
    <x v="0"/>
    <x v="1"/>
  </r>
  <r>
    <x v="1"/>
    <x v="6"/>
    <x v="22"/>
    <x v="0"/>
    <x v="1"/>
  </r>
  <r>
    <x v="1"/>
    <x v="17"/>
    <x v="23"/>
    <x v="1"/>
    <x v="0"/>
  </r>
  <r>
    <x v="1"/>
    <x v="17"/>
    <x v="24"/>
    <x v="1"/>
    <x v="0"/>
  </r>
  <r>
    <x v="1"/>
    <x v="17"/>
    <x v="25"/>
    <x v="9"/>
    <x v="0"/>
  </r>
  <r>
    <x v="9"/>
    <x v="18"/>
    <x v="2"/>
    <x v="1"/>
    <x v="2"/>
  </r>
  <r>
    <x v="10"/>
    <x v="19"/>
    <x v="26"/>
    <x v="1"/>
    <x v="0"/>
  </r>
  <r>
    <x v="3"/>
    <x v="20"/>
    <x v="27"/>
    <x v="1"/>
    <x v="2"/>
  </r>
  <r>
    <x v="1"/>
    <x v="11"/>
    <x v="18"/>
    <x v="1"/>
    <x v="1"/>
  </r>
  <r>
    <x v="1"/>
    <x v="11"/>
    <x v="18"/>
    <x v="1"/>
    <x v="1"/>
  </r>
  <r>
    <x v="1"/>
    <x v="11"/>
    <x v="17"/>
    <x v="1"/>
    <x v="1"/>
  </r>
  <r>
    <x v="1"/>
    <x v="11"/>
    <x v="7"/>
    <x v="0"/>
    <x v="1"/>
  </r>
  <r>
    <x v="1"/>
    <x v="11"/>
    <x v="20"/>
    <x v="3"/>
    <x v="1"/>
  </r>
  <r>
    <x v="3"/>
    <x v="21"/>
    <x v="28"/>
    <x v="2"/>
    <x v="2"/>
  </r>
  <r>
    <x v="1"/>
    <x v="11"/>
    <x v="0"/>
    <x v="1"/>
    <x v="1"/>
  </r>
  <r>
    <x v="1"/>
    <x v="11"/>
    <x v="6"/>
    <x v="2"/>
    <x v="1"/>
  </r>
  <r>
    <x v="1"/>
    <x v="11"/>
    <x v="8"/>
    <x v="2"/>
    <x v="1"/>
  </r>
  <r>
    <x v="1"/>
    <x v="11"/>
    <x v="16"/>
    <x v="1"/>
    <x v="1"/>
  </r>
  <r>
    <x v="2"/>
    <x v="8"/>
    <x v="15"/>
    <x v="8"/>
    <x v="0"/>
  </r>
  <r>
    <x v="1"/>
    <x v="2"/>
    <x v="12"/>
    <x v="1"/>
    <x v="2"/>
  </r>
  <r>
    <x v="1"/>
    <x v="11"/>
    <x v="12"/>
    <x v="1"/>
    <x v="1"/>
  </r>
  <r>
    <x v="1"/>
    <x v="9"/>
    <x v="12"/>
    <x v="1"/>
    <x v="2"/>
  </r>
  <r>
    <x v="1"/>
    <x v="9"/>
    <x v="6"/>
    <x v="7"/>
    <x v="2"/>
  </r>
  <r>
    <x v="1"/>
    <x v="9"/>
    <x v="16"/>
    <x v="1"/>
    <x v="2"/>
  </r>
  <r>
    <x v="3"/>
    <x v="22"/>
    <x v="15"/>
    <x v="0"/>
    <x v="2"/>
  </r>
  <r>
    <x v="3"/>
    <x v="23"/>
    <x v="15"/>
    <x v="0"/>
    <x v="0"/>
  </r>
  <r>
    <x v="1"/>
    <x v="24"/>
    <x v="12"/>
    <x v="7"/>
    <x v="1"/>
  </r>
  <r>
    <x v="1"/>
    <x v="25"/>
    <x v="12"/>
    <x v="7"/>
    <x v="2"/>
  </r>
  <r>
    <x v="11"/>
    <x v="26"/>
    <x v="12"/>
    <x v="1"/>
    <x v="2"/>
  </r>
  <r>
    <x v="2"/>
    <x v="3"/>
    <x v="12"/>
    <x v="2"/>
    <x v="2"/>
  </r>
  <r>
    <x v="1"/>
    <x v="9"/>
    <x v="29"/>
    <x v="2"/>
    <x v="2"/>
  </r>
  <r>
    <x v="1"/>
    <x v="9"/>
    <x v="8"/>
    <x v="2"/>
    <x v="2"/>
  </r>
  <r>
    <x v="6"/>
    <x v="27"/>
    <x v="30"/>
    <x v="0"/>
    <x v="0"/>
  </r>
  <r>
    <x v="10"/>
    <x v="28"/>
    <x v="31"/>
    <x v="0"/>
    <x v="0"/>
  </r>
  <r>
    <x v="1"/>
    <x v="9"/>
    <x v="32"/>
    <x v="0"/>
    <x v="2"/>
  </r>
  <r>
    <x v="1"/>
    <x v="9"/>
    <x v="20"/>
    <x v="0"/>
    <x v="2"/>
  </r>
  <r>
    <x v="1"/>
    <x v="9"/>
    <x v="0"/>
    <x v="1"/>
    <x v="2"/>
  </r>
  <r>
    <x v="4"/>
    <x v="10"/>
    <x v="5"/>
    <x v="0"/>
    <x v="1"/>
  </r>
  <r>
    <x v="1"/>
    <x v="9"/>
    <x v="4"/>
    <x v="2"/>
    <x v="2"/>
  </r>
  <r>
    <x v="1"/>
    <x v="9"/>
    <x v="17"/>
    <x v="0"/>
    <x v="2"/>
  </r>
  <r>
    <x v="1"/>
    <x v="9"/>
    <x v="33"/>
    <x v="0"/>
    <x v="2"/>
  </r>
  <r>
    <x v="1"/>
    <x v="9"/>
    <x v="34"/>
    <x v="0"/>
    <x v="2"/>
  </r>
  <r>
    <x v="1"/>
    <x v="9"/>
    <x v="35"/>
    <x v="0"/>
    <x v="2"/>
  </r>
  <r>
    <x v="9"/>
    <x v="29"/>
    <x v="36"/>
    <x v="1"/>
    <x v="2"/>
  </r>
  <r>
    <x v="1"/>
    <x v="11"/>
    <x v="37"/>
    <x v="1"/>
    <x v="1"/>
  </r>
  <r>
    <x v="1"/>
    <x v="9"/>
    <x v="38"/>
    <x v="0"/>
    <x v="2"/>
  </r>
  <r>
    <x v="1"/>
    <x v="30"/>
    <x v="39"/>
    <x v="1"/>
    <x v="0"/>
  </r>
  <r>
    <x v="1"/>
    <x v="30"/>
    <x v="39"/>
    <x v="1"/>
    <x v="0"/>
  </r>
  <r>
    <x v="1"/>
    <x v="31"/>
    <x v="40"/>
    <x v="1"/>
    <x v="0"/>
  </r>
  <r>
    <x v="3"/>
    <x v="32"/>
    <x v="37"/>
    <x v="0"/>
    <x v="2"/>
  </r>
  <r>
    <x v="1"/>
    <x v="33"/>
    <x v="41"/>
    <x v="3"/>
    <x v="2"/>
  </r>
  <r>
    <x v="1"/>
    <x v="33"/>
    <x v="42"/>
    <x v="0"/>
    <x v="2"/>
  </r>
  <r>
    <x v="3"/>
    <x v="22"/>
    <x v="37"/>
    <x v="1"/>
    <x v="2"/>
  </r>
  <r>
    <x v="3"/>
    <x v="23"/>
    <x v="37"/>
    <x v="1"/>
    <x v="0"/>
  </r>
  <r>
    <x v="6"/>
    <x v="34"/>
    <x v="12"/>
    <x v="1"/>
    <x v="0"/>
  </r>
  <r>
    <x v="1"/>
    <x v="25"/>
    <x v="6"/>
    <x v="2"/>
    <x v="2"/>
  </r>
  <r>
    <x v="1"/>
    <x v="24"/>
    <x v="43"/>
    <x v="0"/>
    <x v="1"/>
  </r>
  <r>
    <x v="6"/>
    <x v="34"/>
    <x v="0"/>
    <x v="1"/>
    <x v="0"/>
  </r>
  <r>
    <x v="1"/>
    <x v="7"/>
    <x v="6"/>
    <x v="0"/>
    <x v="1"/>
  </r>
  <r>
    <x v="3"/>
    <x v="4"/>
    <x v="12"/>
    <x v="1"/>
    <x v="0"/>
  </r>
  <r>
    <x v="3"/>
    <x v="4"/>
    <x v="12"/>
    <x v="1"/>
    <x v="0"/>
  </r>
  <r>
    <x v="3"/>
    <x v="35"/>
    <x v="12"/>
    <x v="1"/>
    <x v="0"/>
  </r>
  <r>
    <x v="3"/>
    <x v="36"/>
    <x v="12"/>
    <x v="2"/>
    <x v="0"/>
  </r>
  <r>
    <x v="1"/>
    <x v="25"/>
    <x v="8"/>
    <x v="2"/>
    <x v="2"/>
  </r>
  <r>
    <x v="3"/>
    <x v="21"/>
    <x v="37"/>
    <x v="1"/>
    <x v="2"/>
  </r>
  <r>
    <x v="1"/>
    <x v="1"/>
    <x v="37"/>
    <x v="1"/>
    <x v="1"/>
  </r>
  <r>
    <x v="1"/>
    <x v="25"/>
    <x v="20"/>
    <x v="0"/>
    <x v="2"/>
  </r>
  <r>
    <x v="1"/>
    <x v="2"/>
    <x v="37"/>
    <x v="1"/>
    <x v="2"/>
  </r>
  <r>
    <x v="3"/>
    <x v="32"/>
    <x v="44"/>
    <x v="1"/>
    <x v="2"/>
  </r>
  <r>
    <x v="1"/>
    <x v="25"/>
    <x v="45"/>
    <x v="3"/>
    <x v="2"/>
  </r>
  <r>
    <x v="1"/>
    <x v="25"/>
    <x v="1"/>
    <x v="0"/>
    <x v="2"/>
  </r>
  <r>
    <x v="1"/>
    <x v="25"/>
    <x v="7"/>
    <x v="0"/>
    <x v="2"/>
  </r>
  <r>
    <x v="0"/>
    <x v="0"/>
    <x v="5"/>
    <x v="0"/>
    <x v="0"/>
  </r>
  <r>
    <x v="3"/>
    <x v="21"/>
    <x v="12"/>
    <x v="1"/>
    <x v="2"/>
  </r>
  <r>
    <x v="11"/>
    <x v="26"/>
    <x v="6"/>
    <x v="2"/>
    <x v="2"/>
  </r>
  <r>
    <x v="1"/>
    <x v="7"/>
    <x v="8"/>
    <x v="2"/>
    <x v="1"/>
  </r>
  <r>
    <x v="9"/>
    <x v="37"/>
    <x v="5"/>
    <x v="3"/>
    <x v="2"/>
  </r>
  <r>
    <x v="1"/>
    <x v="7"/>
    <x v="3"/>
    <x v="1"/>
    <x v="1"/>
  </r>
  <r>
    <x v="1"/>
    <x v="7"/>
    <x v="46"/>
    <x v="0"/>
    <x v="1"/>
  </r>
  <r>
    <x v="1"/>
    <x v="7"/>
    <x v="45"/>
    <x v="0"/>
    <x v="1"/>
  </r>
  <r>
    <x v="3"/>
    <x v="35"/>
    <x v="44"/>
    <x v="1"/>
    <x v="0"/>
  </r>
  <r>
    <x v="1"/>
    <x v="38"/>
    <x v="47"/>
    <x v="0"/>
    <x v="0"/>
  </r>
  <r>
    <x v="1"/>
    <x v="38"/>
    <x v="48"/>
    <x v="0"/>
    <x v="0"/>
  </r>
  <r>
    <x v="1"/>
    <x v="5"/>
    <x v="37"/>
    <x v="1"/>
    <x v="2"/>
  </r>
  <r>
    <x v="1"/>
    <x v="39"/>
    <x v="49"/>
    <x v="0"/>
    <x v="0"/>
  </r>
  <r>
    <x v="1"/>
    <x v="40"/>
    <x v="50"/>
    <x v="0"/>
    <x v="0"/>
  </r>
  <r>
    <x v="8"/>
    <x v="16"/>
    <x v="12"/>
    <x v="7"/>
    <x v="2"/>
  </r>
  <r>
    <x v="0"/>
    <x v="0"/>
    <x v="12"/>
    <x v="10"/>
    <x v="0"/>
  </r>
  <r>
    <x v="1"/>
    <x v="2"/>
    <x v="10"/>
    <x v="2"/>
    <x v="2"/>
  </r>
  <r>
    <x v="12"/>
    <x v="41"/>
    <x v="6"/>
    <x v="1"/>
    <x v="2"/>
  </r>
  <r>
    <x v="11"/>
    <x v="26"/>
    <x v="46"/>
    <x v="0"/>
    <x v="2"/>
  </r>
  <r>
    <x v="11"/>
    <x v="26"/>
    <x v="1"/>
    <x v="0"/>
    <x v="2"/>
  </r>
  <r>
    <x v="11"/>
    <x v="26"/>
    <x v="7"/>
    <x v="0"/>
    <x v="2"/>
  </r>
  <r>
    <x v="11"/>
    <x v="26"/>
    <x v="4"/>
    <x v="1"/>
    <x v="2"/>
  </r>
  <r>
    <x v="3"/>
    <x v="36"/>
    <x v="44"/>
    <x v="1"/>
    <x v="0"/>
  </r>
  <r>
    <x v="1"/>
    <x v="9"/>
    <x v="37"/>
    <x v="1"/>
    <x v="2"/>
  </r>
  <r>
    <x v="11"/>
    <x v="26"/>
    <x v="3"/>
    <x v="3"/>
    <x v="2"/>
  </r>
  <r>
    <x v="9"/>
    <x v="18"/>
    <x v="5"/>
    <x v="1"/>
    <x v="2"/>
  </r>
  <r>
    <x v="11"/>
    <x v="26"/>
    <x v="8"/>
    <x v="2"/>
    <x v="2"/>
  </r>
  <r>
    <x v="1"/>
    <x v="25"/>
    <x v="37"/>
    <x v="1"/>
    <x v="2"/>
  </r>
  <r>
    <x v="11"/>
    <x v="42"/>
    <x v="51"/>
    <x v="1"/>
    <x v="2"/>
  </r>
  <r>
    <x v="12"/>
    <x v="41"/>
    <x v="8"/>
    <x v="1"/>
    <x v="2"/>
  </r>
  <r>
    <x v="1"/>
    <x v="25"/>
    <x v="10"/>
    <x v="2"/>
    <x v="2"/>
  </r>
  <r>
    <x v="11"/>
    <x v="26"/>
    <x v="10"/>
    <x v="1"/>
    <x v="2"/>
  </r>
  <r>
    <x v="12"/>
    <x v="41"/>
    <x v="10"/>
    <x v="1"/>
    <x v="2"/>
  </r>
  <r>
    <x v="9"/>
    <x v="18"/>
    <x v="6"/>
    <x v="7"/>
    <x v="2"/>
  </r>
  <r>
    <x v="12"/>
    <x v="41"/>
    <x v="45"/>
    <x v="0"/>
    <x v="2"/>
  </r>
  <r>
    <x v="12"/>
    <x v="41"/>
    <x v="7"/>
    <x v="0"/>
    <x v="2"/>
  </r>
  <r>
    <x v="3"/>
    <x v="21"/>
    <x v="44"/>
    <x v="1"/>
    <x v="2"/>
  </r>
  <r>
    <x v="6"/>
    <x v="43"/>
    <x v="52"/>
    <x v="1"/>
    <x v="0"/>
  </r>
  <r>
    <x v="12"/>
    <x v="41"/>
    <x v="53"/>
    <x v="0"/>
    <x v="2"/>
  </r>
  <r>
    <x v="9"/>
    <x v="18"/>
    <x v="20"/>
    <x v="0"/>
    <x v="2"/>
  </r>
  <r>
    <x v="11"/>
    <x v="26"/>
    <x v="37"/>
    <x v="1"/>
    <x v="2"/>
  </r>
  <r>
    <x v="10"/>
    <x v="28"/>
    <x v="44"/>
    <x v="1"/>
    <x v="0"/>
  </r>
  <r>
    <x v="1"/>
    <x v="1"/>
    <x v="44"/>
    <x v="0"/>
    <x v="1"/>
  </r>
  <r>
    <x v="9"/>
    <x v="18"/>
    <x v="1"/>
    <x v="0"/>
    <x v="2"/>
  </r>
  <r>
    <x v="9"/>
    <x v="18"/>
    <x v="7"/>
    <x v="0"/>
    <x v="2"/>
  </r>
  <r>
    <x v="9"/>
    <x v="18"/>
    <x v="4"/>
    <x v="2"/>
    <x v="2"/>
  </r>
  <r>
    <x v="2"/>
    <x v="3"/>
    <x v="6"/>
    <x v="2"/>
    <x v="2"/>
  </r>
  <r>
    <x v="9"/>
    <x v="18"/>
    <x v="8"/>
    <x v="2"/>
    <x v="2"/>
  </r>
  <r>
    <x v="9"/>
    <x v="18"/>
    <x v="12"/>
    <x v="1"/>
    <x v="2"/>
  </r>
  <r>
    <x v="2"/>
    <x v="3"/>
    <x v="10"/>
    <x v="7"/>
    <x v="2"/>
  </r>
  <r>
    <x v="6"/>
    <x v="43"/>
    <x v="10"/>
    <x v="7"/>
    <x v="0"/>
  </r>
  <r>
    <x v="9"/>
    <x v="18"/>
    <x v="37"/>
    <x v="1"/>
    <x v="2"/>
  </r>
  <r>
    <x v="2"/>
    <x v="3"/>
    <x v="37"/>
    <x v="1"/>
    <x v="2"/>
  </r>
  <r>
    <x v="6"/>
    <x v="14"/>
    <x v="52"/>
    <x v="0"/>
    <x v="0"/>
  </r>
  <r>
    <x v="9"/>
    <x v="18"/>
    <x v="16"/>
    <x v="1"/>
    <x v="2"/>
  </r>
  <r>
    <x v="3"/>
    <x v="32"/>
    <x v="37"/>
    <x v="1"/>
    <x v="2"/>
  </r>
  <r>
    <x v="9"/>
    <x v="37"/>
    <x v="13"/>
    <x v="0"/>
    <x v="2"/>
  </r>
  <r>
    <x v="6"/>
    <x v="34"/>
    <x v="52"/>
    <x v="1"/>
    <x v="0"/>
  </r>
  <r>
    <x v="9"/>
    <x v="37"/>
    <x v="54"/>
    <x v="0"/>
    <x v="2"/>
  </r>
  <r>
    <x v="9"/>
    <x v="37"/>
    <x v="55"/>
    <x v="0"/>
    <x v="2"/>
  </r>
  <r>
    <x v="9"/>
    <x v="37"/>
    <x v="56"/>
    <x v="0"/>
    <x v="2"/>
  </r>
  <r>
    <x v="9"/>
    <x v="37"/>
    <x v="57"/>
    <x v="0"/>
    <x v="2"/>
  </r>
  <r>
    <x v="9"/>
    <x v="37"/>
    <x v="58"/>
    <x v="3"/>
    <x v="2"/>
  </r>
  <r>
    <x v="9"/>
    <x v="37"/>
    <x v="59"/>
    <x v="0"/>
    <x v="2"/>
  </r>
  <r>
    <x v="9"/>
    <x v="37"/>
    <x v="60"/>
    <x v="11"/>
    <x v="2"/>
  </r>
  <r>
    <x v="9"/>
    <x v="37"/>
    <x v="24"/>
    <x v="1"/>
    <x v="2"/>
  </r>
  <r>
    <x v="9"/>
    <x v="37"/>
    <x v="61"/>
    <x v="0"/>
    <x v="2"/>
  </r>
  <r>
    <x v="9"/>
    <x v="44"/>
    <x v="20"/>
    <x v="1"/>
    <x v="0"/>
  </r>
  <r>
    <x v="9"/>
    <x v="44"/>
    <x v="47"/>
    <x v="1"/>
    <x v="0"/>
  </r>
  <r>
    <x v="3"/>
    <x v="32"/>
    <x v="52"/>
    <x v="1"/>
    <x v="2"/>
  </r>
  <r>
    <x v="9"/>
    <x v="44"/>
    <x v="62"/>
    <x v="1"/>
    <x v="0"/>
  </r>
  <r>
    <x v="9"/>
    <x v="45"/>
    <x v="63"/>
    <x v="7"/>
    <x v="2"/>
  </r>
  <r>
    <x v="3"/>
    <x v="35"/>
    <x v="37"/>
    <x v="1"/>
    <x v="0"/>
  </r>
  <r>
    <x v="3"/>
    <x v="36"/>
    <x v="37"/>
    <x v="1"/>
    <x v="0"/>
  </r>
  <r>
    <x v="2"/>
    <x v="8"/>
    <x v="6"/>
    <x v="2"/>
    <x v="0"/>
  </r>
  <r>
    <x v="6"/>
    <x v="34"/>
    <x v="10"/>
    <x v="2"/>
    <x v="0"/>
  </r>
  <r>
    <x v="3"/>
    <x v="36"/>
    <x v="10"/>
    <x v="3"/>
    <x v="0"/>
  </r>
  <r>
    <x v="3"/>
    <x v="22"/>
    <x v="10"/>
    <x v="1"/>
    <x v="2"/>
  </r>
  <r>
    <x v="2"/>
    <x v="3"/>
    <x v="8"/>
    <x v="2"/>
    <x v="2"/>
  </r>
  <r>
    <x v="2"/>
    <x v="3"/>
    <x v="64"/>
    <x v="1"/>
    <x v="2"/>
  </r>
  <r>
    <x v="2"/>
    <x v="3"/>
    <x v="19"/>
    <x v="0"/>
    <x v="2"/>
  </r>
  <r>
    <x v="7"/>
    <x v="15"/>
    <x v="37"/>
    <x v="1"/>
    <x v="0"/>
  </r>
  <r>
    <x v="2"/>
    <x v="3"/>
    <x v="34"/>
    <x v="0"/>
    <x v="2"/>
  </r>
  <r>
    <x v="2"/>
    <x v="3"/>
    <x v="1"/>
    <x v="0"/>
    <x v="2"/>
  </r>
  <r>
    <x v="2"/>
    <x v="3"/>
    <x v="22"/>
    <x v="1"/>
    <x v="2"/>
  </r>
  <r>
    <x v="1"/>
    <x v="5"/>
    <x v="44"/>
    <x v="0"/>
    <x v="2"/>
  </r>
  <r>
    <x v="3"/>
    <x v="35"/>
    <x v="52"/>
    <x v="1"/>
    <x v="0"/>
  </r>
  <r>
    <x v="3"/>
    <x v="23"/>
    <x v="10"/>
    <x v="1"/>
    <x v="0"/>
  </r>
  <r>
    <x v="2"/>
    <x v="8"/>
    <x v="8"/>
    <x v="8"/>
    <x v="0"/>
  </r>
  <r>
    <x v="6"/>
    <x v="14"/>
    <x v="6"/>
    <x v="0"/>
    <x v="0"/>
  </r>
  <r>
    <x v="3"/>
    <x v="21"/>
    <x v="65"/>
    <x v="1"/>
    <x v="2"/>
  </r>
  <r>
    <x v="2"/>
    <x v="8"/>
    <x v="64"/>
    <x v="1"/>
    <x v="0"/>
  </r>
  <r>
    <x v="2"/>
    <x v="8"/>
    <x v="66"/>
    <x v="0"/>
    <x v="0"/>
  </r>
  <r>
    <x v="5"/>
    <x v="12"/>
    <x v="67"/>
    <x v="0"/>
    <x v="1"/>
  </r>
  <r>
    <x v="5"/>
    <x v="12"/>
    <x v="45"/>
    <x v="0"/>
    <x v="1"/>
  </r>
  <r>
    <x v="3"/>
    <x v="36"/>
    <x v="52"/>
    <x v="0"/>
    <x v="0"/>
  </r>
  <r>
    <x v="1"/>
    <x v="25"/>
    <x v="44"/>
    <x v="0"/>
    <x v="2"/>
  </r>
  <r>
    <x v="6"/>
    <x v="46"/>
    <x v="68"/>
    <x v="0"/>
    <x v="0"/>
  </r>
  <r>
    <x v="6"/>
    <x v="46"/>
    <x v="69"/>
    <x v="0"/>
    <x v="0"/>
  </r>
  <r>
    <x v="6"/>
    <x v="46"/>
    <x v="70"/>
    <x v="0"/>
    <x v="0"/>
  </r>
  <r>
    <x v="6"/>
    <x v="46"/>
    <x v="71"/>
    <x v="0"/>
    <x v="0"/>
  </r>
  <r>
    <x v="6"/>
    <x v="47"/>
    <x v="72"/>
    <x v="1"/>
    <x v="0"/>
  </r>
  <r>
    <x v="6"/>
    <x v="47"/>
    <x v="73"/>
    <x v="0"/>
    <x v="0"/>
  </r>
  <r>
    <x v="6"/>
    <x v="47"/>
    <x v="74"/>
    <x v="0"/>
    <x v="0"/>
  </r>
  <r>
    <x v="10"/>
    <x v="28"/>
    <x v="37"/>
    <x v="1"/>
    <x v="0"/>
  </r>
  <r>
    <x v="3"/>
    <x v="21"/>
    <x v="10"/>
    <x v="1"/>
    <x v="2"/>
  </r>
  <r>
    <x v="7"/>
    <x v="15"/>
    <x v="75"/>
    <x v="2"/>
    <x v="0"/>
  </r>
  <r>
    <x v="6"/>
    <x v="43"/>
    <x v="8"/>
    <x v="2"/>
    <x v="0"/>
  </r>
  <r>
    <x v="6"/>
    <x v="43"/>
    <x v="22"/>
    <x v="1"/>
    <x v="0"/>
  </r>
  <r>
    <x v="6"/>
    <x v="43"/>
    <x v="34"/>
    <x v="0"/>
    <x v="0"/>
  </r>
  <r>
    <x v="6"/>
    <x v="43"/>
    <x v="46"/>
    <x v="0"/>
    <x v="0"/>
  </r>
  <r>
    <x v="6"/>
    <x v="43"/>
    <x v="76"/>
    <x v="0"/>
    <x v="0"/>
  </r>
  <r>
    <x v="6"/>
    <x v="43"/>
    <x v="77"/>
    <x v="0"/>
    <x v="0"/>
  </r>
  <r>
    <x v="6"/>
    <x v="43"/>
    <x v="78"/>
    <x v="0"/>
    <x v="0"/>
  </r>
  <r>
    <x v="6"/>
    <x v="43"/>
    <x v="79"/>
    <x v="0"/>
    <x v="0"/>
  </r>
  <r>
    <x v="3"/>
    <x v="22"/>
    <x v="52"/>
    <x v="0"/>
    <x v="2"/>
  </r>
  <r>
    <x v="6"/>
    <x v="43"/>
    <x v="80"/>
    <x v="0"/>
    <x v="0"/>
  </r>
  <r>
    <x v="6"/>
    <x v="43"/>
    <x v="81"/>
    <x v="1"/>
    <x v="0"/>
  </r>
  <r>
    <x v="6"/>
    <x v="43"/>
    <x v="82"/>
    <x v="0"/>
    <x v="0"/>
  </r>
  <r>
    <x v="6"/>
    <x v="43"/>
    <x v="83"/>
    <x v="0"/>
    <x v="0"/>
  </r>
  <r>
    <x v="1"/>
    <x v="7"/>
    <x v="44"/>
    <x v="0"/>
    <x v="1"/>
  </r>
  <r>
    <x v="11"/>
    <x v="26"/>
    <x v="44"/>
    <x v="0"/>
    <x v="2"/>
  </r>
  <r>
    <x v="8"/>
    <x v="16"/>
    <x v="10"/>
    <x v="7"/>
    <x v="2"/>
  </r>
  <r>
    <x v="8"/>
    <x v="16"/>
    <x v="6"/>
    <x v="2"/>
    <x v="2"/>
  </r>
  <r>
    <x v="6"/>
    <x v="14"/>
    <x v="46"/>
    <x v="0"/>
    <x v="0"/>
  </r>
  <r>
    <x v="6"/>
    <x v="14"/>
    <x v="45"/>
    <x v="0"/>
    <x v="0"/>
  </r>
  <r>
    <x v="10"/>
    <x v="19"/>
    <x v="84"/>
    <x v="0"/>
    <x v="0"/>
  </r>
  <r>
    <x v="3"/>
    <x v="23"/>
    <x v="52"/>
    <x v="0"/>
    <x v="0"/>
  </r>
  <r>
    <x v="12"/>
    <x v="41"/>
    <x v="44"/>
    <x v="0"/>
    <x v="2"/>
  </r>
  <r>
    <x v="10"/>
    <x v="28"/>
    <x v="10"/>
    <x v="2"/>
    <x v="0"/>
  </r>
  <r>
    <x v="1"/>
    <x v="2"/>
    <x v="14"/>
    <x v="7"/>
    <x v="2"/>
  </r>
  <r>
    <x v="1"/>
    <x v="9"/>
    <x v="14"/>
    <x v="2"/>
    <x v="2"/>
  </r>
  <r>
    <x v="1"/>
    <x v="25"/>
    <x v="14"/>
    <x v="2"/>
    <x v="2"/>
  </r>
  <r>
    <x v="6"/>
    <x v="34"/>
    <x v="85"/>
    <x v="1"/>
    <x v="0"/>
  </r>
  <r>
    <x v="10"/>
    <x v="28"/>
    <x v="6"/>
    <x v="7"/>
    <x v="0"/>
  </r>
  <r>
    <x v="6"/>
    <x v="34"/>
    <x v="8"/>
    <x v="2"/>
    <x v="0"/>
  </r>
  <r>
    <x v="6"/>
    <x v="34"/>
    <x v="19"/>
    <x v="0"/>
    <x v="0"/>
  </r>
  <r>
    <x v="6"/>
    <x v="34"/>
    <x v="3"/>
    <x v="0"/>
    <x v="0"/>
  </r>
  <r>
    <x v="6"/>
    <x v="34"/>
    <x v="7"/>
    <x v="0"/>
    <x v="0"/>
  </r>
  <r>
    <x v="6"/>
    <x v="34"/>
    <x v="1"/>
    <x v="0"/>
    <x v="0"/>
  </r>
  <r>
    <x v="6"/>
    <x v="34"/>
    <x v="86"/>
    <x v="0"/>
    <x v="0"/>
  </r>
  <r>
    <x v="6"/>
    <x v="34"/>
    <x v="87"/>
    <x v="3"/>
    <x v="0"/>
  </r>
  <r>
    <x v="9"/>
    <x v="18"/>
    <x v="44"/>
    <x v="0"/>
    <x v="2"/>
  </r>
  <r>
    <x v="6"/>
    <x v="34"/>
    <x v="80"/>
    <x v="0"/>
    <x v="0"/>
  </r>
  <r>
    <x v="6"/>
    <x v="34"/>
    <x v="79"/>
    <x v="1"/>
    <x v="0"/>
  </r>
  <r>
    <x v="6"/>
    <x v="34"/>
    <x v="76"/>
    <x v="0"/>
    <x v="0"/>
  </r>
  <r>
    <x v="6"/>
    <x v="34"/>
    <x v="88"/>
    <x v="0"/>
    <x v="0"/>
  </r>
  <r>
    <x v="6"/>
    <x v="34"/>
    <x v="89"/>
    <x v="1"/>
    <x v="0"/>
  </r>
  <r>
    <x v="6"/>
    <x v="34"/>
    <x v="82"/>
    <x v="1"/>
    <x v="0"/>
  </r>
  <r>
    <x v="3"/>
    <x v="48"/>
    <x v="90"/>
    <x v="2"/>
    <x v="0"/>
  </r>
  <r>
    <x v="6"/>
    <x v="34"/>
    <x v="77"/>
    <x v="3"/>
    <x v="0"/>
  </r>
  <r>
    <x v="1"/>
    <x v="31"/>
    <x v="91"/>
    <x v="2"/>
    <x v="0"/>
  </r>
  <r>
    <x v="6"/>
    <x v="34"/>
    <x v="92"/>
    <x v="6"/>
    <x v="0"/>
  </r>
  <r>
    <x v="6"/>
    <x v="34"/>
    <x v="81"/>
    <x v="6"/>
    <x v="0"/>
  </r>
  <r>
    <x v="6"/>
    <x v="34"/>
    <x v="78"/>
    <x v="0"/>
    <x v="0"/>
  </r>
  <r>
    <x v="6"/>
    <x v="34"/>
    <x v="93"/>
    <x v="0"/>
    <x v="0"/>
  </r>
  <r>
    <x v="6"/>
    <x v="34"/>
    <x v="94"/>
    <x v="0"/>
    <x v="0"/>
  </r>
  <r>
    <x v="3"/>
    <x v="49"/>
    <x v="12"/>
    <x v="12"/>
    <x v="0"/>
  </r>
  <r>
    <x v="11"/>
    <x v="26"/>
    <x v="14"/>
    <x v="2"/>
    <x v="2"/>
  </r>
  <r>
    <x v="3"/>
    <x v="4"/>
    <x v="91"/>
    <x v="1"/>
    <x v="0"/>
  </r>
  <r>
    <x v="2"/>
    <x v="3"/>
    <x v="44"/>
    <x v="0"/>
    <x v="2"/>
  </r>
  <r>
    <x v="6"/>
    <x v="43"/>
    <x v="44"/>
    <x v="0"/>
    <x v="0"/>
  </r>
  <r>
    <x v="3"/>
    <x v="49"/>
    <x v="43"/>
    <x v="0"/>
    <x v="0"/>
  </r>
  <r>
    <x v="3"/>
    <x v="49"/>
    <x v="95"/>
    <x v="0"/>
    <x v="0"/>
  </r>
  <r>
    <x v="6"/>
    <x v="34"/>
    <x v="96"/>
    <x v="1"/>
    <x v="0"/>
  </r>
  <r>
    <x v="3"/>
    <x v="49"/>
    <x v="97"/>
    <x v="0"/>
    <x v="0"/>
  </r>
  <r>
    <x v="3"/>
    <x v="4"/>
    <x v="98"/>
    <x v="0"/>
    <x v="0"/>
  </r>
  <r>
    <x v="3"/>
    <x v="4"/>
    <x v="99"/>
    <x v="0"/>
    <x v="0"/>
  </r>
  <r>
    <x v="12"/>
    <x v="41"/>
    <x v="14"/>
    <x v="1"/>
    <x v="2"/>
  </r>
  <r>
    <x v="2"/>
    <x v="3"/>
    <x v="14"/>
    <x v="2"/>
    <x v="2"/>
  </r>
  <r>
    <x v="3"/>
    <x v="4"/>
    <x v="100"/>
    <x v="0"/>
    <x v="0"/>
  </r>
  <r>
    <x v="3"/>
    <x v="4"/>
    <x v="101"/>
    <x v="1"/>
    <x v="0"/>
  </r>
  <r>
    <x v="3"/>
    <x v="4"/>
    <x v="102"/>
    <x v="0"/>
    <x v="0"/>
  </r>
  <r>
    <x v="3"/>
    <x v="4"/>
    <x v="103"/>
    <x v="2"/>
    <x v="0"/>
  </r>
  <r>
    <x v="5"/>
    <x v="12"/>
    <x v="14"/>
    <x v="1"/>
    <x v="1"/>
  </r>
  <r>
    <x v="3"/>
    <x v="36"/>
    <x v="104"/>
    <x v="0"/>
    <x v="0"/>
  </r>
  <r>
    <x v="3"/>
    <x v="50"/>
    <x v="105"/>
    <x v="0"/>
    <x v="0"/>
  </r>
  <r>
    <x v="3"/>
    <x v="50"/>
    <x v="106"/>
    <x v="0"/>
    <x v="0"/>
  </r>
  <r>
    <x v="3"/>
    <x v="50"/>
    <x v="107"/>
    <x v="7"/>
    <x v="0"/>
  </r>
  <r>
    <x v="3"/>
    <x v="51"/>
    <x v="108"/>
    <x v="0"/>
    <x v="0"/>
  </r>
  <r>
    <x v="3"/>
    <x v="51"/>
    <x v="109"/>
    <x v="1"/>
    <x v="0"/>
  </r>
  <r>
    <x v="3"/>
    <x v="32"/>
    <x v="110"/>
    <x v="0"/>
    <x v="2"/>
  </r>
  <r>
    <x v="3"/>
    <x v="52"/>
    <x v="111"/>
    <x v="0"/>
    <x v="2"/>
  </r>
  <r>
    <x v="3"/>
    <x v="53"/>
    <x v="112"/>
    <x v="9"/>
    <x v="0"/>
  </r>
  <r>
    <x v="3"/>
    <x v="53"/>
    <x v="113"/>
    <x v="10"/>
    <x v="0"/>
  </r>
  <r>
    <x v="3"/>
    <x v="53"/>
    <x v="114"/>
    <x v="9"/>
    <x v="0"/>
  </r>
  <r>
    <x v="3"/>
    <x v="53"/>
    <x v="115"/>
    <x v="3"/>
    <x v="0"/>
  </r>
  <r>
    <x v="3"/>
    <x v="53"/>
    <x v="116"/>
    <x v="1"/>
    <x v="0"/>
  </r>
  <r>
    <x v="3"/>
    <x v="53"/>
    <x v="117"/>
    <x v="2"/>
    <x v="0"/>
  </r>
  <r>
    <x v="3"/>
    <x v="53"/>
    <x v="118"/>
    <x v="0"/>
    <x v="0"/>
  </r>
  <r>
    <x v="3"/>
    <x v="53"/>
    <x v="119"/>
    <x v="1"/>
    <x v="0"/>
  </r>
  <r>
    <x v="3"/>
    <x v="35"/>
    <x v="120"/>
    <x v="1"/>
    <x v="0"/>
  </r>
  <r>
    <x v="3"/>
    <x v="53"/>
    <x v="121"/>
    <x v="1"/>
    <x v="0"/>
  </r>
  <r>
    <x v="3"/>
    <x v="53"/>
    <x v="122"/>
    <x v="0"/>
    <x v="0"/>
  </r>
  <r>
    <x v="3"/>
    <x v="53"/>
    <x v="123"/>
    <x v="3"/>
    <x v="0"/>
  </r>
  <r>
    <x v="3"/>
    <x v="53"/>
    <x v="124"/>
    <x v="0"/>
    <x v="0"/>
  </r>
  <r>
    <x v="3"/>
    <x v="53"/>
    <x v="125"/>
    <x v="0"/>
    <x v="0"/>
  </r>
  <r>
    <x v="3"/>
    <x v="53"/>
    <x v="126"/>
    <x v="1"/>
    <x v="0"/>
  </r>
  <r>
    <x v="3"/>
    <x v="53"/>
    <x v="127"/>
    <x v="0"/>
    <x v="0"/>
  </r>
  <r>
    <x v="3"/>
    <x v="32"/>
    <x v="128"/>
    <x v="1"/>
    <x v="2"/>
  </r>
  <r>
    <x v="3"/>
    <x v="36"/>
    <x v="129"/>
    <x v="0"/>
    <x v="0"/>
  </r>
  <r>
    <x v="3"/>
    <x v="54"/>
    <x v="117"/>
    <x v="3"/>
    <x v="0"/>
  </r>
  <r>
    <x v="3"/>
    <x v="55"/>
    <x v="130"/>
    <x v="1"/>
    <x v="2"/>
  </r>
  <r>
    <x v="3"/>
    <x v="56"/>
    <x v="131"/>
    <x v="0"/>
    <x v="2"/>
  </r>
  <r>
    <x v="3"/>
    <x v="57"/>
    <x v="108"/>
    <x v="0"/>
    <x v="1"/>
  </r>
  <r>
    <x v="3"/>
    <x v="58"/>
    <x v="132"/>
    <x v="0"/>
    <x v="2"/>
  </r>
  <r>
    <x v="3"/>
    <x v="59"/>
    <x v="133"/>
    <x v="0"/>
    <x v="2"/>
  </r>
  <r>
    <x v="3"/>
    <x v="60"/>
    <x v="106"/>
    <x v="0"/>
    <x v="2"/>
  </r>
  <r>
    <x v="3"/>
    <x v="60"/>
    <x v="105"/>
    <x v="0"/>
    <x v="2"/>
  </r>
  <r>
    <x v="3"/>
    <x v="60"/>
    <x v="134"/>
    <x v="0"/>
    <x v="2"/>
  </r>
  <r>
    <x v="3"/>
    <x v="32"/>
    <x v="135"/>
    <x v="6"/>
    <x v="2"/>
  </r>
  <r>
    <x v="3"/>
    <x v="35"/>
    <x v="136"/>
    <x v="3"/>
    <x v="0"/>
  </r>
  <r>
    <x v="3"/>
    <x v="32"/>
    <x v="137"/>
    <x v="0"/>
    <x v="2"/>
  </r>
  <r>
    <x v="3"/>
    <x v="32"/>
    <x v="138"/>
    <x v="0"/>
    <x v="2"/>
  </r>
  <r>
    <x v="6"/>
    <x v="34"/>
    <x v="139"/>
    <x v="2"/>
    <x v="0"/>
  </r>
  <r>
    <x v="1"/>
    <x v="11"/>
    <x v="140"/>
    <x v="1"/>
    <x v="1"/>
  </r>
  <r>
    <x v="9"/>
    <x v="61"/>
    <x v="140"/>
    <x v="1"/>
    <x v="2"/>
  </r>
  <r>
    <x v="6"/>
    <x v="14"/>
    <x v="44"/>
    <x v="0"/>
    <x v="0"/>
  </r>
  <r>
    <x v="3"/>
    <x v="32"/>
    <x v="3"/>
    <x v="0"/>
    <x v="2"/>
  </r>
  <r>
    <x v="3"/>
    <x v="32"/>
    <x v="20"/>
    <x v="0"/>
    <x v="2"/>
  </r>
  <r>
    <x v="3"/>
    <x v="32"/>
    <x v="141"/>
    <x v="0"/>
    <x v="2"/>
  </r>
  <r>
    <x v="3"/>
    <x v="32"/>
    <x v="142"/>
    <x v="1"/>
    <x v="2"/>
  </r>
  <r>
    <x v="3"/>
    <x v="32"/>
    <x v="143"/>
    <x v="1"/>
    <x v="2"/>
  </r>
  <r>
    <x v="3"/>
    <x v="32"/>
    <x v="144"/>
    <x v="0"/>
    <x v="2"/>
  </r>
  <r>
    <x v="7"/>
    <x v="15"/>
    <x v="120"/>
    <x v="0"/>
    <x v="0"/>
  </r>
  <r>
    <x v="3"/>
    <x v="32"/>
    <x v="111"/>
    <x v="0"/>
    <x v="2"/>
  </r>
  <r>
    <x v="3"/>
    <x v="32"/>
    <x v="145"/>
    <x v="1"/>
    <x v="2"/>
  </r>
  <r>
    <x v="3"/>
    <x v="32"/>
    <x v="7"/>
    <x v="0"/>
    <x v="2"/>
  </r>
  <r>
    <x v="3"/>
    <x v="32"/>
    <x v="1"/>
    <x v="0"/>
    <x v="2"/>
  </r>
  <r>
    <x v="3"/>
    <x v="32"/>
    <x v="22"/>
    <x v="1"/>
    <x v="2"/>
  </r>
  <r>
    <x v="4"/>
    <x v="10"/>
    <x v="6"/>
    <x v="1"/>
    <x v="1"/>
  </r>
  <r>
    <x v="3"/>
    <x v="32"/>
    <x v="8"/>
    <x v="2"/>
    <x v="2"/>
  </r>
  <r>
    <x v="6"/>
    <x v="34"/>
    <x v="14"/>
    <x v="1"/>
    <x v="0"/>
  </r>
  <r>
    <x v="3"/>
    <x v="32"/>
    <x v="14"/>
    <x v="1"/>
    <x v="2"/>
  </r>
  <r>
    <x v="3"/>
    <x v="35"/>
    <x v="14"/>
    <x v="1"/>
    <x v="0"/>
  </r>
  <r>
    <x v="3"/>
    <x v="32"/>
    <x v="81"/>
    <x v="3"/>
    <x v="2"/>
  </r>
  <r>
    <x v="3"/>
    <x v="21"/>
    <x v="52"/>
    <x v="1"/>
    <x v="2"/>
  </r>
  <r>
    <x v="3"/>
    <x v="32"/>
    <x v="146"/>
    <x v="3"/>
    <x v="2"/>
  </r>
  <r>
    <x v="3"/>
    <x v="35"/>
    <x v="142"/>
    <x v="3"/>
    <x v="0"/>
  </r>
  <r>
    <x v="3"/>
    <x v="35"/>
    <x v="147"/>
    <x v="0"/>
    <x v="0"/>
  </r>
  <r>
    <x v="1"/>
    <x v="24"/>
    <x v="148"/>
    <x v="1"/>
    <x v="1"/>
  </r>
  <r>
    <x v="3"/>
    <x v="35"/>
    <x v="146"/>
    <x v="3"/>
    <x v="0"/>
  </r>
  <r>
    <x v="3"/>
    <x v="35"/>
    <x v="149"/>
    <x v="1"/>
    <x v="0"/>
  </r>
  <r>
    <x v="3"/>
    <x v="35"/>
    <x v="150"/>
    <x v="2"/>
    <x v="0"/>
  </r>
  <r>
    <x v="3"/>
    <x v="35"/>
    <x v="81"/>
    <x v="2"/>
    <x v="0"/>
  </r>
  <r>
    <x v="3"/>
    <x v="35"/>
    <x v="77"/>
    <x v="2"/>
    <x v="0"/>
  </r>
  <r>
    <x v="3"/>
    <x v="49"/>
    <x v="44"/>
    <x v="0"/>
    <x v="0"/>
  </r>
  <r>
    <x v="3"/>
    <x v="35"/>
    <x v="151"/>
    <x v="0"/>
    <x v="0"/>
  </r>
  <r>
    <x v="1"/>
    <x v="25"/>
    <x v="148"/>
    <x v="1"/>
    <x v="2"/>
  </r>
  <r>
    <x v="3"/>
    <x v="35"/>
    <x v="7"/>
    <x v="0"/>
    <x v="0"/>
  </r>
  <r>
    <x v="3"/>
    <x v="35"/>
    <x v="1"/>
    <x v="0"/>
    <x v="0"/>
  </r>
  <r>
    <x v="3"/>
    <x v="35"/>
    <x v="4"/>
    <x v="1"/>
    <x v="0"/>
  </r>
  <r>
    <x v="1"/>
    <x v="62"/>
    <x v="148"/>
    <x v="1"/>
    <x v="1"/>
  </r>
  <r>
    <x v="3"/>
    <x v="49"/>
    <x v="152"/>
    <x v="6"/>
    <x v="0"/>
  </r>
  <r>
    <x v="3"/>
    <x v="35"/>
    <x v="8"/>
    <x v="2"/>
    <x v="0"/>
  </r>
  <r>
    <x v="3"/>
    <x v="35"/>
    <x v="3"/>
    <x v="0"/>
    <x v="0"/>
  </r>
  <r>
    <x v="3"/>
    <x v="36"/>
    <x v="14"/>
    <x v="3"/>
    <x v="0"/>
  </r>
  <r>
    <x v="3"/>
    <x v="22"/>
    <x v="14"/>
    <x v="1"/>
    <x v="2"/>
  </r>
  <r>
    <x v="3"/>
    <x v="23"/>
    <x v="14"/>
    <x v="1"/>
    <x v="0"/>
  </r>
  <r>
    <x v="3"/>
    <x v="35"/>
    <x v="83"/>
    <x v="1"/>
    <x v="0"/>
  </r>
  <r>
    <x v="3"/>
    <x v="35"/>
    <x v="153"/>
    <x v="0"/>
    <x v="0"/>
  </r>
  <r>
    <x v="3"/>
    <x v="52"/>
    <x v="154"/>
    <x v="6"/>
    <x v="2"/>
  </r>
  <r>
    <x v="3"/>
    <x v="35"/>
    <x v="155"/>
    <x v="2"/>
    <x v="0"/>
  </r>
  <r>
    <x v="3"/>
    <x v="35"/>
    <x v="108"/>
    <x v="1"/>
    <x v="0"/>
  </r>
  <r>
    <x v="1"/>
    <x v="1"/>
    <x v="156"/>
    <x v="3"/>
    <x v="1"/>
  </r>
  <r>
    <x v="3"/>
    <x v="35"/>
    <x v="145"/>
    <x v="1"/>
    <x v="0"/>
  </r>
  <r>
    <x v="3"/>
    <x v="36"/>
    <x v="157"/>
    <x v="0"/>
    <x v="0"/>
  </r>
  <r>
    <x v="3"/>
    <x v="36"/>
    <x v="158"/>
    <x v="0"/>
    <x v="0"/>
  </r>
  <r>
    <x v="3"/>
    <x v="36"/>
    <x v="159"/>
    <x v="0"/>
    <x v="0"/>
  </r>
  <r>
    <x v="3"/>
    <x v="36"/>
    <x v="160"/>
    <x v="0"/>
    <x v="0"/>
  </r>
  <r>
    <x v="3"/>
    <x v="36"/>
    <x v="161"/>
    <x v="1"/>
    <x v="0"/>
  </r>
  <r>
    <x v="3"/>
    <x v="36"/>
    <x v="162"/>
    <x v="1"/>
    <x v="0"/>
  </r>
  <r>
    <x v="2"/>
    <x v="3"/>
    <x v="148"/>
    <x v="1"/>
    <x v="2"/>
  </r>
  <r>
    <x v="6"/>
    <x v="14"/>
    <x v="148"/>
    <x v="1"/>
    <x v="0"/>
  </r>
  <r>
    <x v="3"/>
    <x v="49"/>
    <x v="148"/>
    <x v="1"/>
    <x v="0"/>
  </r>
  <r>
    <x v="3"/>
    <x v="36"/>
    <x v="163"/>
    <x v="0"/>
    <x v="0"/>
  </r>
  <r>
    <x v="3"/>
    <x v="36"/>
    <x v="164"/>
    <x v="0"/>
    <x v="0"/>
  </r>
  <r>
    <x v="3"/>
    <x v="36"/>
    <x v="165"/>
    <x v="0"/>
    <x v="0"/>
  </r>
  <r>
    <x v="3"/>
    <x v="36"/>
    <x v="166"/>
    <x v="0"/>
    <x v="0"/>
  </r>
  <r>
    <x v="3"/>
    <x v="36"/>
    <x v="167"/>
    <x v="0"/>
    <x v="0"/>
  </r>
  <r>
    <x v="3"/>
    <x v="36"/>
    <x v="168"/>
    <x v="0"/>
    <x v="0"/>
  </r>
  <r>
    <x v="3"/>
    <x v="21"/>
    <x v="14"/>
    <x v="1"/>
    <x v="2"/>
  </r>
  <r>
    <x v="8"/>
    <x v="16"/>
    <x v="14"/>
    <x v="1"/>
    <x v="2"/>
  </r>
  <r>
    <x v="3"/>
    <x v="36"/>
    <x v="3"/>
    <x v="0"/>
    <x v="0"/>
  </r>
  <r>
    <x v="3"/>
    <x v="36"/>
    <x v="8"/>
    <x v="2"/>
    <x v="0"/>
  </r>
  <r>
    <x v="3"/>
    <x v="36"/>
    <x v="152"/>
    <x v="1"/>
    <x v="0"/>
  </r>
  <r>
    <x v="3"/>
    <x v="35"/>
    <x v="169"/>
    <x v="2"/>
    <x v="0"/>
  </r>
  <r>
    <x v="3"/>
    <x v="36"/>
    <x v="79"/>
    <x v="1"/>
    <x v="0"/>
  </r>
  <r>
    <x v="3"/>
    <x v="36"/>
    <x v="4"/>
    <x v="1"/>
    <x v="0"/>
  </r>
  <r>
    <x v="3"/>
    <x v="36"/>
    <x v="7"/>
    <x v="0"/>
    <x v="0"/>
  </r>
  <r>
    <x v="3"/>
    <x v="36"/>
    <x v="1"/>
    <x v="0"/>
    <x v="0"/>
  </r>
  <r>
    <x v="3"/>
    <x v="22"/>
    <x v="44"/>
    <x v="0"/>
    <x v="2"/>
  </r>
  <r>
    <x v="3"/>
    <x v="36"/>
    <x v="170"/>
    <x v="0"/>
    <x v="0"/>
  </r>
  <r>
    <x v="1"/>
    <x v="2"/>
    <x v="171"/>
    <x v="2"/>
    <x v="2"/>
  </r>
  <r>
    <x v="1"/>
    <x v="2"/>
    <x v="156"/>
    <x v="1"/>
    <x v="2"/>
  </r>
  <r>
    <x v="10"/>
    <x v="28"/>
    <x v="14"/>
    <x v="7"/>
    <x v="0"/>
  </r>
  <r>
    <x v="4"/>
    <x v="10"/>
    <x v="14"/>
    <x v="1"/>
    <x v="1"/>
  </r>
  <r>
    <x v="1"/>
    <x v="2"/>
    <x v="11"/>
    <x v="8"/>
    <x v="2"/>
  </r>
  <r>
    <x v="3"/>
    <x v="22"/>
    <x v="8"/>
    <x v="1"/>
    <x v="2"/>
  </r>
  <r>
    <x v="3"/>
    <x v="22"/>
    <x v="172"/>
    <x v="1"/>
    <x v="2"/>
  </r>
  <r>
    <x v="3"/>
    <x v="36"/>
    <x v="169"/>
    <x v="1"/>
    <x v="0"/>
  </r>
  <r>
    <x v="3"/>
    <x v="22"/>
    <x v="79"/>
    <x v="1"/>
    <x v="2"/>
  </r>
  <r>
    <x v="3"/>
    <x v="22"/>
    <x v="22"/>
    <x v="1"/>
    <x v="2"/>
  </r>
  <r>
    <x v="3"/>
    <x v="22"/>
    <x v="1"/>
    <x v="0"/>
    <x v="2"/>
  </r>
  <r>
    <x v="3"/>
    <x v="22"/>
    <x v="7"/>
    <x v="0"/>
    <x v="2"/>
  </r>
  <r>
    <x v="3"/>
    <x v="22"/>
    <x v="3"/>
    <x v="0"/>
    <x v="2"/>
  </r>
  <r>
    <x v="3"/>
    <x v="22"/>
    <x v="20"/>
    <x v="0"/>
    <x v="2"/>
  </r>
  <r>
    <x v="3"/>
    <x v="22"/>
    <x v="173"/>
    <x v="7"/>
    <x v="2"/>
  </r>
  <r>
    <x v="3"/>
    <x v="22"/>
    <x v="174"/>
    <x v="6"/>
    <x v="2"/>
  </r>
  <r>
    <x v="3"/>
    <x v="35"/>
    <x v="148"/>
    <x v="1"/>
    <x v="0"/>
  </r>
  <r>
    <x v="3"/>
    <x v="22"/>
    <x v="170"/>
    <x v="0"/>
    <x v="2"/>
  </r>
  <r>
    <x v="1"/>
    <x v="11"/>
    <x v="171"/>
    <x v="2"/>
    <x v="1"/>
  </r>
  <r>
    <x v="10"/>
    <x v="28"/>
    <x v="15"/>
    <x v="1"/>
    <x v="0"/>
  </r>
  <r>
    <x v="3"/>
    <x v="22"/>
    <x v="13"/>
    <x v="0"/>
    <x v="2"/>
  </r>
  <r>
    <x v="3"/>
    <x v="23"/>
    <x v="44"/>
    <x v="0"/>
    <x v="0"/>
  </r>
  <r>
    <x v="1"/>
    <x v="5"/>
    <x v="156"/>
    <x v="1"/>
    <x v="2"/>
  </r>
  <r>
    <x v="1"/>
    <x v="11"/>
    <x v="11"/>
    <x v="7"/>
    <x v="1"/>
  </r>
  <r>
    <x v="1"/>
    <x v="9"/>
    <x v="11"/>
    <x v="7"/>
    <x v="2"/>
  </r>
  <r>
    <x v="1"/>
    <x v="25"/>
    <x v="11"/>
    <x v="1"/>
    <x v="2"/>
  </r>
  <r>
    <x v="9"/>
    <x v="18"/>
    <x v="175"/>
    <x v="1"/>
    <x v="2"/>
  </r>
  <r>
    <x v="3"/>
    <x v="23"/>
    <x v="13"/>
    <x v="0"/>
    <x v="0"/>
  </r>
  <r>
    <x v="3"/>
    <x v="23"/>
    <x v="8"/>
    <x v="1"/>
    <x v="0"/>
  </r>
  <r>
    <x v="3"/>
    <x v="23"/>
    <x v="172"/>
    <x v="1"/>
    <x v="0"/>
  </r>
  <r>
    <x v="6"/>
    <x v="43"/>
    <x v="6"/>
    <x v="2"/>
    <x v="0"/>
  </r>
  <r>
    <x v="3"/>
    <x v="23"/>
    <x v="176"/>
    <x v="1"/>
    <x v="0"/>
  </r>
  <r>
    <x v="3"/>
    <x v="23"/>
    <x v="4"/>
    <x v="1"/>
    <x v="0"/>
  </r>
  <r>
    <x v="3"/>
    <x v="23"/>
    <x v="1"/>
    <x v="0"/>
    <x v="0"/>
  </r>
  <r>
    <x v="3"/>
    <x v="23"/>
    <x v="7"/>
    <x v="0"/>
    <x v="0"/>
  </r>
  <r>
    <x v="3"/>
    <x v="23"/>
    <x v="20"/>
    <x v="0"/>
    <x v="0"/>
  </r>
  <r>
    <x v="3"/>
    <x v="23"/>
    <x v="3"/>
    <x v="0"/>
    <x v="0"/>
  </r>
  <r>
    <x v="3"/>
    <x v="23"/>
    <x v="170"/>
    <x v="0"/>
    <x v="0"/>
  </r>
  <r>
    <x v="3"/>
    <x v="23"/>
    <x v="177"/>
    <x v="0"/>
    <x v="0"/>
  </r>
  <r>
    <x v="3"/>
    <x v="23"/>
    <x v="178"/>
    <x v="0"/>
    <x v="0"/>
  </r>
  <r>
    <x v="3"/>
    <x v="23"/>
    <x v="179"/>
    <x v="0"/>
    <x v="0"/>
  </r>
  <r>
    <x v="3"/>
    <x v="23"/>
    <x v="180"/>
    <x v="0"/>
    <x v="0"/>
  </r>
  <r>
    <x v="3"/>
    <x v="23"/>
    <x v="181"/>
    <x v="0"/>
    <x v="0"/>
  </r>
  <r>
    <x v="3"/>
    <x v="23"/>
    <x v="182"/>
    <x v="0"/>
    <x v="0"/>
  </r>
  <r>
    <x v="3"/>
    <x v="23"/>
    <x v="183"/>
    <x v="0"/>
    <x v="0"/>
  </r>
  <r>
    <x v="1"/>
    <x v="6"/>
    <x v="156"/>
    <x v="0"/>
    <x v="1"/>
  </r>
  <r>
    <x v="3"/>
    <x v="36"/>
    <x v="148"/>
    <x v="1"/>
    <x v="0"/>
  </r>
  <r>
    <x v="3"/>
    <x v="22"/>
    <x v="148"/>
    <x v="1"/>
    <x v="2"/>
  </r>
  <r>
    <x v="3"/>
    <x v="21"/>
    <x v="148"/>
    <x v="1"/>
    <x v="2"/>
  </r>
  <r>
    <x v="3"/>
    <x v="32"/>
    <x v="184"/>
    <x v="0"/>
    <x v="2"/>
  </r>
  <r>
    <x v="11"/>
    <x v="26"/>
    <x v="11"/>
    <x v="7"/>
    <x v="2"/>
  </r>
  <r>
    <x v="12"/>
    <x v="41"/>
    <x v="11"/>
    <x v="1"/>
    <x v="2"/>
  </r>
  <r>
    <x v="9"/>
    <x v="18"/>
    <x v="11"/>
    <x v="8"/>
    <x v="2"/>
  </r>
  <r>
    <x v="1"/>
    <x v="9"/>
    <x v="3"/>
    <x v="0"/>
    <x v="2"/>
  </r>
  <r>
    <x v="6"/>
    <x v="34"/>
    <x v="6"/>
    <x v="2"/>
    <x v="0"/>
  </r>
  <r>
    <x v="7"/>
    <x v="15"/>
    <x v="44"/>
    <x v="0"/>
    <x v="0"/>
  </r>
  <r>
    <x v="8"/>
    <x v="16"/>
    <x v="148"/>
    <x v="1"/>
    <x v="2"/>
  </r>
  <r>
    <x v="1"/>
    <x v="11"/>
    <x v="156"/>
    <x v="1"/>
    <x v="1"/>
  </r>
  <r>
    <x v="6"/>
    <x v="34"/>
    <x v="11"/>
    <x v="1"/>
    <x v="0"/>
  </r>
  <r>
    <x v="3"/>
    <x v="32"/>
    <x v="11"/>
    <x v="3"/>
    <x v="2"/>
  </r>
  <r>
    <x v="3"/>
    <x v="35"/>
    <x v="11"/>
    <x v="1"/>
    <x v="0"/>
  </r>
  <r>
    <x v="3"/>
    <x v="22"/>
    <x v="11"/>
    <x v="1"/>
    <x v="2"/>
  </r>
  <r>
    <x v="1"/>
    <x v="25"/>
    <x v="3"/>
    <x v="0"/>
    <x v="2"/>
  </r>
  <r>
    <x v="3"/>
    <x v="21"/>
    <x v="13"/>
    <x v="1"/>
    <x v="2"/>
  </r>
  <r>
    <x v="3"/>
    <x v="21"/>
    <x v="8"/>
    <x v="2"/>
    <x v="2"/>
  </r>
  <r>
    <x v="3"/>
    <x v="21"/>
    <x v="172"/>
    <x v="1"/>
    <x v="2"/>
  </r>
  <r>
    <x v="3"/>
    <x v="32"/>
    <x v="6"/>
    <x v="2"/>
    <x v="2"/>
  </r>
  <r>
    <x v="1"/>
    <x v="9"/>
    <x v="156"/>
    <x v="1"/>
    <x v="2"/>
  </r>
  <r>
    <x v="3"/>
    <x v="21"/>
    <x v="146"/>
    <x v="3"/>
    <x v="2"/>
  </r>
  <r>
    <x v="3"/>
    <x v="21"/>
    <x v="4"/>
    <x v="1"/>
    <x v="2"/>
  </r>
  <r>
    <x v="3"/>
    <x v="21"/>
    <x v="1"/>
    <x v="0"/>
    <x v="2"/>
  </r>
  <r>
    <x v="3"/>
    <x v="21"/>
    <x v="7"/>
    <x v="0"/>
    <x v="2"/>
  </r>
  <r>
    <x v="8"/>
    <x v="16"/>
    <x v="44"/>
    <x v="0"/>
    <x v="2"/>
  </r>
  <r>
    <x v="3"/>
    <x v="21"/>
    <x v="20"/>
    <x v="0"/>
    <x v="2"/>
  </r>
  <r>
    <x v="3"/>
    <x v="21"/>
    <x v="3"/>
    <x v="0"/>
    <x v="2"/>
  </r>
  <r>
    <x v="0"/>
    <x v="0"/>
    <x v="148"/>
    <x v="1"/>
    <x v="0"/>
  </r>
  <r>
    <x v="1"/>
    <x v="9"/>
    <x v="171"/>
    <x v="7"/>
    <x v="2"/>
  </r>
  <r>
    <x v="3"/>
    <x v="21"/>
    <x v="145"/>
    <x v="1"/>
    <x v="2"/>
  </r>
  <r>
    <x v="9"/>
    <x v="63"/>
    <x v="185"/>
    <x v="1"/>
    <x v="2"/>
  </r>
  <r>
    <x v="3"/>
    <x v="21"/>
    <x v="170"/>
    <x v="0"/>
    <x v="2"/>
  </r>
  <r>
    <x v="3"/>
    <x v="21"/>
    <x v="186"/>
    <x v="0"/>
    <x v="2"/>
  </r>
  <r>
    <x v="3"/>
    <x v="21"/>
    <x v="187"/>
    <x v="0"/>
    <x v="2"/>
  </r>
  <r>
    <x v="3"/>
    <x v="21"/>
    <x v="188"/>
    <x v="0"/>
    <x v="2"/>
  </r>
  <r>
    <x v="3"/>
    <x v="21"/>
    <x v="133"/>
    <x v="0"/>
    <x v="2"/>
  </r>
  <r>
    <x v="3"/>
    <x v="23"/>
    <x v="11"/>
    <x v="1"/>
    <x v="0"/>
  </r>
  <r>
    <x v="7"/>
    <x v="15"/>
    <x v="8"/>
    <x v="2"/>
    <x v="0"/>
  </r>
  <r>
    <x v="1"/>
    <x v="25"/>
    <x v="156"/>
    <x v="1"/>
    <x v="2"/>
  </r>
  <r>
    <x v="3"/>
    <x v="22"/>
    <x v="6"/>
    <x v="2"/>
    <x v="2"/>
  </r>
  <r>
    <x v="7"/>
    <x v="15"/>
    <x v="79"/>
    <x v="3"/>
    <x v="0"/>
  </r>
  <r>
    <x v="7"/>
    <x v="15"/>
    <x v="3"/>
    <x v="1"/>
    <x v="0"/>
  </r>
  <r>
    <x v="7"/>
    <x v="15"/>
    <x v="24"/>
    <x v="3"/>
    <x v="0"/>
  </r>
  <r>
    <x v="7"/>
    <x v="15"/>
    <x v="34"/>
    <x v="1"/>
    <x v="0"/>
  </r>
  <r>
    <x v="1"/>
    <x v="11"/>
    <x v="26"/>
    <x v="1"/>
    <x v="1"/>
  </r>
  <r>
    <x v="7"/>
    <x v="15"/>
    <x v="108"/>
    <x v="0"/>
    <x v="0"/>
  </r>
  <r>
    <x v="7"/>
    <x v="15"/>
    <x v="45"/>
    <x v="1"/>
    <x v="0"/>
  </r>
  <r>
    <x v="3"/>
    <x v="53"/>
    <x v="189"/>
    <x v="0"/>
    <x v="0"/>
  </r>
  <r>
    <x v="7"/>
    <x v="15"/>
    <x v="151"/>
    <x v="0"/>
    <x v="0"/>
  </r>
  <r>
    <x v="7"/>
    <x v="15"/>
    <x v="190"/>
    <x v="0"/>
    <x v="0"/>
  </r>
  <r>
    <x v="10"/>
    <x v="28"/>
    <x v="171"/>
    <x v="8"/>
    <x v="0"/>
  </r>
  <r>
    <x v="8"/>
    <x v="16"/>
    <x v="1"/>
    <x v="0"/>
    <x v="2"/>
  </r>
  <r>
    <x v="8"/>
    <x v="16"/>
    <x v="7"/>
    <x v="0"/>
    <x v="2"/>
  </r>
  <r>
    <x v="8"/>
    <x v="16"/>
    <x v="45"/>
    <x v="1"/>
    <x v="2"/>
  </r>
  <r>
    <x v="1"/>
    <x v="24"/>
    <x v="0"/>
    <x v="0"/>
    <x v="1"/>
  </r>
  <r>
    <x v="9"/>
    <x v="18"/>
    <x v="0"/>
    <x v="0"/>
    <x v="2"/>
  </r>
  <r>
    <x v="2"/>
    <x v="3"/>
    <x v="3"/>
    <x v="0"/>
    <x v="2"/>
  </r>
  <r>
    <x v="8"/>
    <x v="16"/>
    <x v="191"/>
    <x v="0"/>
    <x v="2"/>
  </r>
  <r>
    <x v="3"/>
    <x v="23"/>
    <x v="6"/>
    <x v="2"/>
    <x v="0"/>
  </r>
  <r>
    <x v="3"/>
    <x v="21"/>
    <x v="11"/>
    <x v="1"/>
    <x v="2"/>
  </r>
  <r>
    <x v="10"/>
    <x v="28"/>
    <x v="11"/>
    <x v="8"/>
    <x v="0"/>
  </r>
  <r>
    <x v="1"/>
    <x v="7"/>
    <x v="156"/>
    <x v="0"/>
    <x v="1"/>
  </r>
  <r>
    <x v="8"/>
    <x v="16"/>
    <x v="8"/>
    <x v="1"/>
    <x v="2"/>
  </r>
  <r>
    <x v="10"/>
    <x v="28"/>
    <x v="192"/>
    <x v="1"/>
    <x v="0"/>
  </r>
  <r>
    <x v="10"/>
    <x v="28"/>
    <x v="66"/>
    <x v="1"/>
    <x v="0"/>
  </r>
  <r>
    <x v="10"/>
    <x v="28"/>
    <x v="16"/>
    <x v="1"/>
    <x v="0"/>
  </r>
  <r>
    <x v="6"/>
    <x v="14"/>
    <x v="3"/>
    <x v="0"/>
    <x v="0"/>
  </r>
  <r>
    <x v="3"/>
    <x v="49"/>
    <x v="3"/>
    <x v="0"/>
    <x v="0"/>
  </r>
  <r>
    <x v="10"/>
    <x v="28"/>
    <x v="12"/>
    <x v="1"/>
    <x v="0"/>
  </r>
  <r>
    <x v="1"/>
    <x v="2"/>
    <x v="13"/>
    <x v="2"/>
    <x v="2"/>
  </r>
  <r>
    <x v="1"/>
    <x v="11"/>
    <x v="13"/>
    <x v="2"/>
    <x v="1"/>
  </r>
  <r>
    <x v="1"/>
    <x v="9"/>
    <x v="13"/>
    <x v="2"/>
    <x v="2"/>
  </r>
  <r>
    <x v="10"/>
    <x v="28"/>
    <x v="8"/>
    <x v="2"/>
    <x v="0"/>
  </r>
  <r>
    <x v="1"/>
    <x v="9"/>
    <x v="26"/>
    <x v="1"/>
    <x v="2"/>
  </r>
  <r>
    <x v="8"/>
    <x v="16"/>
    <x v="3"/>
    <x v="0"/>
    <x v="2"/>
  </r>
  <r>
    <x v="10"/>
    <x v="28"/>
    <x v="32"/>
    <x v="0"/>
    <x v="0"/>
  </r>
  <r>
    <x v="10"/>
    <x v="28"/>
    <x v="38"/>
    <x v="1"/>
    <x v="0"/>
  </r>
  <r>
    <x v="5"/>
    <x v="12"/>
    <x v="0"/>
    <x v="0"/>
    <x v="1"/>
  </r>
  <r>
    <x v="11"/>
    <x v="26"/>
    <x v="156"/>
    <x v="1"/>
    <x v="2"/>
  </r>
  <r>
    <x v="12"/>
    <x v="41"/>
    <x v="193"/>
    <x v="0"/>
    <x v="2"/>
  </r>
  <r>
    <x v="10"/>
    <x v="28"/>
    <x v="3"/>
    <x v="0"/>
    <x v="0"/>
  </r>
  <r>
    <x v="10"/>
    <x v="28"/>
    <x v="18"/>
    <x v="2"/>
    <x v="0"/>
  </r>
  <r>
    <x v="10"/>
    <x v="28"/>
    <x v="17"/>
    <x v="0"/>
    <x v="0"/>
  </r>
  <r>
    <x v="10"/>
    <x v="28"/>
    <x v="33"/>
    <x v="0"/>
    <x v="0"/>
  </r>
  <r>
    <x v="10"/>
    <x v="28"/>
    <x v="34"/>
    <x v="0"/>
    <x v="0"/>
  </r>
  <r>
    <x v="10"/>
    <x v="28"/>
    <x v="35"/>
    <x v="0"/>
    <x v="0"/>
  </r>
  <r>
    <x v="1"/>
    <x v="13"/>
    <x v="26"/>
    <x v="1"/>
    <x v="2"/>
  </r>
  <r>
    <x v="11"/>
    <x v="26"/>
    <x v="26"/>
    <x v="1"/>
    <x v="2"/>
  </r>
  <r>
    <x v="10"/>
    <x v="19"/>
    <x v="194"/>
    <x v="0"/>
    <x v="0"/>
  </r>
  <r>
    <x v="10"/>
    <x v="19"/>
    <x v="195"/>
    <x v="0"/>
    <x v="0"/>
  </r>
  <r>
    <x v="10"/>
    <x v="19"/>
    <x v="79"/>
    <x v="0"/>
    <x v="0"/>
  </r>
  <r>
    <x v="10"/>
    <x v="19"/>
    <x v="132"/>
    <x v="0"/>
    <x v="0"/>
  </r>
  <r>
    <x v="10"/>
    <x v="19"/>
    <x v="196"/>
    <x v="0"/>
    <x v="0"/>
  </r>
  <r>
    <x v="10"/>
    <x v="19"/>
    <x v="197"/>
    <x v="1"/>
    <x v="0"/>
  </r>
  <r>
    <x v="10"/>
    <x v="19"/>
    <x v="54"/>
    <x v="0"/>
    <x v="0"/>
  </r>
  <r>
    <x v="9"/>
    <x v="18"/>
    <x v="26"/>
    <x v="1"/>
    <x v="2"/>
  </r>
  <r>
    <x v="3"/>
    <x v="21"/>
    <x v="6"/>
    <x v="2"/>
    <x v="2"/>
  </r>
  <r>
    <x v="9"/>
    <x v="18"/>
    <x v="13"/>
    <x v="7"/>
    <x v="2"/>
  </r>
  <r>
    <x v="9"/>
    <x v="18"/>
    <x v="3"/>
    <x v="0"/>
    <x v="2"/>
  </r>
  <r>
    <x v="6"/>
    <x v="43"/>
    <x v="0"/>
    <x v="0"/>
    <x v="0"/>
  </r>
  <r>
    <x v="10"/>
    <x v="28"/>
    <x v="193"/>
    <x v="0"/>
    <x v="0"/>
  </r>
  <r>
    <x v="10"/>
    <x v="64"/>
    <x v="80"/>
    <x v="0"/>
    <x v="0"/>
  </r>
  <r>
    <x v="4"/>
    <x v="10"/>
    <x v="198"/>
    <x v="0"/>
    <x v="1"/>
  </r>
  <r>
    <x v="4"/>
    <x v="10"/>
    <x v="199"/>
    <x v="0"/>
    <x v="1"/>
  </r>
  <r>
    <x v="4"/>
    <x v="10"/>
    <x v="200"/>
    <x v="0"/>
    <x v="1"/>
  </r>
  <r>
    <x v="4"/>
    <x v="10"/>
    <x v="201"/>
    <x v="0"/>
    <x v="1"/>
  </r>
  <r>
    <x v="4"/>
    <x v="10"/>
    <x v="202"/>
    <x v="0"/>
    <x v="1"/>
  </r>
  <r>
    <x v="4"/>
    <x v="10"/>
    <x v="203"/>
    <x v="0"/>
    <x v="1"/>
  </r>
  <r>
    <x v="4"/>
    <x v="10"/>
    <x v="8"/>
    <x v="0"/>
    <x v="1"/>
  </r>
  <r>
    <x v="3"/>
    <x v="49"/>
    <x v="0"/>
    <x v="0"/>
    <x v="0"/>
  </r>
  <r>
    <x v="1"/>
    <x v="24"/>
    <x v="152"/>
    <x v="1"/>
    <x v="1"/>
  </r>
  <r>
    <x v="4"/>
    <x v="10"/>
    <x v="22"/>
    <x v="0"/>
    <x v="1"/>
  </r>
  <r>
    <x v="4"/>
    <x v="10"/>
    <x v="204"/>
    <x v="0"/>
    <x v="1"/>
  </r>
  <r>
    <x v="3"/>
    <x v="49"/>
    <x v="205"/>
    <x v="0"/>
    <x v="0"/>
  </r>
  <r>
    <x v="4"/>
    <x v="10"/>
    <x v="190"/>
    <x v="7"/>
    <x v="1"/>
  </r>
  <r>
    <x v="9"/>
    <x v="44"/>
    <x v="193"/>
    <x v="1"/>
    <x v="0"/>
  </r>
  <r>
    <x v="3"/>
    <x v="32"/>
    <x v="205"/>
    <x v="0"/>
    <x v="2"/>
  </r>
  <r>
    <x v="0"/>
    <x v="0"/>
    <x v="8"/>
    <x v="1"/>
    <x v="0"/>
  </r>
  <r>
    <x v="10"/>
    <x v="28"/>
    <x v="193"/>
    <x v="1"/>
    <x v="0"/>
  </r>
  <r>
    <x v="0"/>
    <x v="0"/>
    <x v="43"/>
    <x v="0"/>
    <x v="0"/>
  </r>
  <r>
    <x v="8"/>
    <x v="16"/>
    <x v="0"/>
    <x v="0"/>
    <x v="2"/>
  </r>
  <r>
    <x v="0"/>
    <x v="0"/>
    <x v="67"/>
    <x v="0"/>
    <x v="0"/>
  </r>
  <r>
    <x v="0"/>
    <x v="0"/>
    <x v="97"/>
    <x v="0"/>
    <x v="0"/>
  </r>
  <r>
    <x v="0"/>
    <x v="0"/>
    <x v="206"/>
    <x v="0"/>
    <x v="0"/>
  </r>
  <r>
    <x v="0"/>
    <x v="0"/>
    <x v="101"/>
    <x v="0"/>
    <x v="0"/>
  </r>
  <r>
    <x v="0"/>
    <x v="0"/>
    <x v="102"/>
    <x v="0"/>
    <x v="0"/>
  </r>
  <r>
    <x v="0"/>
    <x v="0"/>
    <x v="103"/>
    <x v="3"/>
    <x v="0"/>
  </r>
  <r>
    <x v="0"/>
    <x v="0"/>
    <x v="207"/>
    <x v="0"/>
    <x v="0"/>
  </r>
  <r>
    <x v="0"/>
    <x v="0"/>
    <x v="208"/>
    <x v="1"/>
    <x v="0"/>
  </r>
  <r>
    <x v="0"/>
    <x v="65"/>
    <x v="209"/>
    <x v="0"/>
    <x v="0"/>
  </r>
  <r>
    <x v="0"/>
    <x v="65"/>
    <x v="71"/>
    <x v="0"/>
    <x v="0"/>
  </r>
  <r>
    <x v="10"/>
    <x v="19"/>
    <x v="26"/>
    <x v="1"/>
    <x v="0"/>
  </r>
  <r>
    <x v="3"/>
    <x v="32"/>
    <x v="210"/>
    <x v="1"/>
    <x v="2"/>
  </r>
  <r>
    <x v="9"/>
    <x v="66"/>
    <x v="170"/>
    <x v="0"/>
    <x v="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563">
  <r>
    <x v="0"/>
    <x v="0"/>
    <x v="0"/>
    <x v="0"/>
    <x v="0"/>
    <x v="0"/>
    <x v="0"/>
    <x v="0"/>
  </r>
  <r>
    <x v="1"/>
    <x v="1"/>
    <x v="1"/>
    <x v="1"/>
    <x v="1"/>
    <x v="1"/>
    <x v="1"/>
    <x v="0"/>
  </r>
  <r>
    <x v="1"/>
    <x v="2"/>
    <x v="2"/>
    <x v="2"/>
    <x v="2"/>
    <x v="2"/>
    <x v="1"/>
    <x v="0"/>
  </r>
  <r>
    <x v="1"/>
    <x v="1"/>
    <x v="3"/>
    <x v="3"/>
    <x v="1"/>
    <x v="1"/>
    <x v="2"/>
    <x v="0"/>
  </r>
  <r>
    <x v="1"/>
    <x v="1"/>
    <x v="4"/>
    <x v="3"/>
    <x v="1"/>
    <x v="1"/>
    <x v="2"/>
    <x v="0"/>
  </r>
  <r>
    <x v="2"/>
    <x v="3"/>
    <x v="5"/>
    <x v="1"/>
    <x v="2"/>
    <x v="3"/>
    <x v="3"/>
    <x v="0"/>
  </r>
  <r>
    <x v="1"/>
    <x v="1"/>
    <x v="6"/>
    <x v="2"/>
    <x v="1"/>
    <x v="1"/>
    <x v="4"/>
    <x v="0"/>
  </r>
  <r>
    <x v="1"/>
    <x v="1"/>
    <x v="7"/>
    <x v="1"/>
    <x v="1"/>
    <x v="1"/>
    <x v="1"/>
    <x v="0"/>
  </r>
  <r>
    <x v="1"/>
    <x v="1"/>
    <x v="8"/>
    <x v="2"/>
    <x v="1"/>
    <x v="1"/>
    <x v="4"/>
    <x v="0"/>
  </r>
  <r>
    <x v="3"/>
    <x v="4"/>
    <x v="9"/>
    <x v="1"/>
    <x v="0"/>
    <x v="4"/>
    <x v="5"/>
    <x v="0"/>
  </r>
  <r>
    <x v="1"/>
    <x v="1"/>
    <x v="10"/>
    <x v="4"/>
    <x v="1"/>
    <x v="1"/>
    <x v="6"/>
    <x v="0"/>
  </r>
  <r>
    <x v="1"/>
    <x v="5"/>
    <x v="11"/>
    <x v="5"/>
    <x v="2"/>
    <x v="5"/>
    <x v="7"/>
    <x v="0"/>
  </r>
  <r>
    <x v="1"/>
    <x v="6"/>
    <x v="12"/>
    <x v="6"/>
    <x v="1"/>
    <x v="6"/>
    <x v="8"/>
    <x v="0"/>
  </r>
  <r>
    <x v="1"/>
    <x v="7"/>
    <x v="13"/>
    <x v="7"/>
    <x v="1"/>
    <x v="7"/>
    <x v="9"/>
    <x v="0"/>
  </r>
  <r>
    <x v="2"/>
    <x v="8"/>
    <x v="14"/>
    <x v="7"/>
    <x v="0"/>
    <x v="8"/>
    <x v="10"/>
    <x v="0"/>
  </r>
  <r>
    <x v="1"/>
    <x v="2"/>
    <x v="15"/>
    <x v="1"/>
    <x v="2"/>
    <x v="2"/>
    <x v="3"/>
    <x v="0"/>
  </r>
  <r>
    <x v="1"/>
    <x v="2"/>
    <x v="16"/>
    <x v="1"/>
    <x v="2"/>
    <x v="2"/>
    <x v="3"/>
    <x v="0"/>
  </r>
  <r>
    <x v="1"/>
    <x v="9"/>
    <x v="15"/>
    <x v="2"/>
    <x v="2"/>
    <x v="9"/>
    <x v="1"/>
    <x v="0"/>
  </r>
  <r>
    <x v="1"/>
    <x v="2"/>
    <x v="6"/>
    <x v="7"/>
    <x v="2"/>
    <x v="2"/>
    <x v="2"/>
    <x v="0"/>
  </r>
  <r>
    <x v="1"/>
    <x v="2"/>
    <x v="17"/>
    <x v="0"/>
    <x v="2"/>
    <x v="2"/>
    <x v="5"/>
    <x v="0"/>
  </r>
  <r>
    <x v="1"/>
    <x v="2"/>
    <x v="1"/>
    <x v="0"/>
    <x v="2"/>
    <x v="2"/>
    <x v="5"/>
    <x v="0"/>
  </r>
  <r>
    <x v="1"/>
    <x v="2"/>
    <x v="7"/>
    <x v="0"/>
    <x v="2"/>
    <x v="2"/>
    <x v="5"/>
    <x v="0"/>
  </r>
  <r>
    <x v="1"/>
    <x v="2"/>
    <x v="18"/>
    <x v="2"/>
    <x v="2"/>
    <x v="2"/>
    <x v="1"/>
    <x v="0"/>
  </r>
  <r>
    <x v="4"/>
    <x v="10"/>
    <x v="0"/>
    <x v="0"/>
    <x v="1"/>
    <x v="10"/>
    <x v="3"/>
    <x v="0"/>
  </r>
  <r>
    <x v="1"/>
    <x v="11"/>
    <x v="2"/>
    <x v="1"/>
    <x v="1"/>
    <x v="11"/>
    <x v="1"/>
    <x v="0"/>
  </r>
  <r>
    <x v="1"/>
    <x v="2"/>
    <x v="19"/>
    <x v="3"/>
    <x v="2"/>
    <x v="2"/>
    <x v="10"/>
    <x v="0"/>
  </r>
  <r>
    <x v="5"/>
    <x v="12"/>
    <x v="5"/>
    <x v="0"/>
    <x v="1"/>
    <x v="12"/>
    <x v="3"/>
    <x v="0"/>
  </r>
  <r>
    <x v="1"/>
    <x v="2"/>
    <x v="8"/>
    <x v="2"/>
    <x v="2"/>
    <x v="2"/>
    <x v="1"/>
    <x v="0"/>
  </r>
  <r>
    <x v="1"/>
    <x v="9"/>
    <x v="2"/>
    <x v="1"/>
    <x v="2"/>
    <x v="9"/>
    <x v="3"/>
    <x v="0"/>
  </r>
  <r>
    <x v="1"/>
    <x v="5"/>
    <x v="1"/>
    <x v="0"/>
    <x v="2"/>
    <x v="5"/>
    <x v="5"/>
    <x v="0"/>
  </r>
  <r>
    <x v="1"/>
    <x v="5"/>
    <x v="7"/>
    <x v="0"/>
    <x v="2"/>
    <x v="5"/>
    <x v="5"/>
    <x v="0"/>
  </r>
  <r>
    <x v="1"/>
    <x v="13"/>
    <x v="2"/>
    <x v="1"/>
    <x v="2"/>
    <x v="13"/>
    <x v="3"/>
    <x v="0"/>
  </r>
  <r>
    <x v="1"/>
    <x v="5"/>
    <x v="20"/>
    <x v="3"/>
    <x v="2"/>
    <x v="5"/>
    <x v="10"/>
    <x v="0"/>
  </r>
  <r>
    <x v="1"/>
    <x v="5"/>
    <x v="4"/>
    <x v="1"/>
    <x v="2"/>
    <x v="5"/>
    <x v="3"/>
    <x v="0"/>
  </r>
  <r>
    <x v="1"/>
    <x v="2"/>
    <x v="0"/>
    <x v="1"/>
    <x v="2"/>
    <x v="2"/>
    <x v="3"/>
    <x v="0"/>
  </r>
  <r>
    <x v="1"/>
    <x v="5"/>
    <x v="6"/>
    <x v="2"/>
    <x v="2"/>
    <x v="5"/>
    <x v="1"/>
    <x v="0"/>
  </r>
  <r>
    <x v="1"/>
    <x v="5"/>
    <x v="8"/>
    <x v="2"/>
    <x v="2"/>
    <x v="5"/>
    <x v="1"/>
    <x v="0"/>
  </r>
  <r>
    <x v="6"/>
    <x v="14"/>
    <x v="14"/>
    <x v="2"/>
    <x v="0"/>
    <x v="14"/>
    <x v="3"/>
    <x v="0"/>
  </r>
  <r>
    <x v="1"/>
    <x v="5"/>
    <x v="21"/>
    <x v="0"/>
    <x v="2"/>
    <x v="5"/>
    <x v="5"/>
    <x v="0"/>
  </r>
  <r>
    <x v="7"/>
    <x v="15"/>
    <x v="5"/>
    <x v="1"/>
    <x v="0"/>
    <x v="15"/>
    <x v="5"/>
    <x v="0"/>
  </r>
  <r>
    <x v="1"/>
    <x v="6"/>
    <x v="0"/>
    <x v="1"/>
    <x v="1"/>
    <x v="6"/>
    <x v="1"/>
    <x v="0"/>
  </r>
  <r>
    <x v="7"/>
    <x v="15"/>
    <x v="14"/>
    <x v="8"/>
    <x v="0"/>
    <x v="15"/>
    <x v="1"/>
    <x v="0"/>
  </r>
  <r>
    <x v="1"/>
    <x v="6"/>
    <x v="6"/>
    <x v="3"/>
    <x v="1"/>
    <x v="6"/>
    <x v="2"/>
    <x v="0"/>
  </r>
  <r>
    <x v="1"/>
    <x v="6"/>
    <x v="8"/>
    <x v="1"/>
    <x v="1"/>
    <x v="6"/>
    <x v="1"/>
    <x v="0"/>
  </r>
  <r>
    <x v="8"/>
    <x v="16"/>
    <x v="5"/>
    <x v="1"/>
    <x v="2"/>
    <x v="16"/>
    <x v="3"/>
    <x v="0"/>
  </r>
  <r>
    <x v="1"/>
    <x v="6"/>
    <x v="1"/>
    <x v="0"/>
    <x v="1"/>
    <x v="6"/>
    <x v="3"/>
    <x v="0"/>
  </r>
  <r>
    <x v="1"/>
    <x v="6"/>
    <x v="1"/>
    <x v="0"/>
    <x v="1"/>
    <x v="6"/>
    <x v="3"/>
    <x v="0"/>
  </r>
  <r>
    <x v="1"/>
    <x v="6"/>
    <x v="22"/>
    <x v="0"/>
    <x v="1"/>
    <x v="6"/>
    <x v="3"/>
    <x v="0"/>
  </r>
  <r>
    <x v="1"/>
    <x v="17"/>
    <x v="23"/>
    <x v="1"/>
    <x v="0"/>
    <x v="17"/>
    <x v="5"/>
    <x v="0"/>
  </r>
  <r>
    <x v="1"/>
    <x v="17"/>
    <x v="24"/>
    <x v="1"/>
    <x v="0"/>
    <x v="17"/>
    <x v="5"/>
    <x v="0"/>
  </r>
  <r>
    <x v="1"/>
    <x v="17"/>
    <x v="25"/>
    <x v="9"/>
    <x v="0"/>
    <x v="17"/>
    <x v="11"/>
    <x v="0"/>
  </r>
  <r>
    <x v="9"/>
    <x v="18"/>
    <x v="2"/>
    <x v="1"/>
    <x v="2"/>
    <x v="18"/>
    <x v="3"/>
    <x v="0"/>
  </r>
  <r>
    <x v="10"/>
    <x v="19"/>
    <x v="26"/>
    <x v="1"/>
    <x v="0"/>
    <x v="19"/>
    <x v="5"/>
    <x v="0"/>
  </r>
  <r>
    <x v="3"/>
    <x v="20"/>
    <x v="27"/>
    <x v="1"/>
    <x v="2"/>
    <x v="20"/>
    <x v="3"/>
    <x v="0"/>
  </r>
  <r>
    <x v="1"/>
    <x v="11"/>
    <x v="18"/>
    <x v="1"/>
    <x v="1"/>
    <x v="11"/>
    <x v="1"/>
    <x v="0"/>
  </r>
  <r>
    <x v="1"/>
    <x v="11"/>
    <x v="18"/>
    <x v="1"/>
    <x v="1"/>
    <x v="11"/>
    <x v="1"/>
    <x v="0"/>
  </r>
  <r>
    <x v="1"/>
    <x v="11"/>
    <x v="17"/>
    <x v="1"/>
    <x v="1"/>
    <x v="11"/>
    <x v="1"/>
    <x v="0"/>
  </r>
  <r>
    <x v="1"/>
    <x v="11"/>
    <x v="7"/>
    <x v="0"/>
    <x v="1"/>
    <x v="11"/>
    <x v="3"/>
    <x v="0"/>
  </r>
  <r>
    <x v="1"/>
    <x v="11"/>
    <x v="20"/>
    <x v="3"/>
    <x v="1"/>
    <x v="11"/>
    <x v="2"/>
    <x v="0"/>
  </r>
  <r>
    <x v="3"/>
    <x v="21"/>
    <x v="28"/>
    <x v="2"/>
    <x v="2"/>
    <x v="21"/>
    <x v="1"/>
    <x v="0"/>
  </r>
  <r>
    <x v="1"/>
    <x v="11"/>
    <x v="0"/>
    <x v="1"/>
    <x v="1"/>
    <x v="11"/>
    <x v="1"/>
    <x v="0"/>
  </r>
  <r>
    <x v="1"/>
    <x v="11"/>
    <x v="6"/>
    <x v="2"/>
    <x v="1"/>
    <x v="11"/>
    <x v="4"/>
    <x v="0"/>
  </r>
  <r>
    <x v="1"/>
    <x v="11"/>
    <x v="8"/>
    <x v="2"/>
    <x v="1"/>
    <x v="11"/>
    <x v="4"/>
    <x v="0"/>
  </r>
  <r>
    <x v="1"/>
    <x v="11"/>
    <x v="16"/>
    <x v="1"/>
    <x v="1"/>
    <x v="11"/>
    <x v="1"/>
    <x v="0"/>
  </r>
  <r>
    <x v="2"/>
    <x v="8"/>
    <x v="15"/>
    <x v="8"/>
    <x v="0"/>
    <x v="8"/>
    <x v="1"/>
    <x v="0"/>
  </r>
  <r>
    <x v="1"/>
    <x v="2"/>
    <x v="12"/>
    <x v="1"/>
    <x v="2"/>
    <x v="2"/>
    <x v="3"/>
    <x v="0"/>
  </r>
  <r>
    <x v="1"/>
    <x v="11"/>
    <x v="12"/>
    <x v="1"/>
    <x v="1"/>
    <x v="11"/>
    <x v="1"/>
    <x v="0"/>
  </r>
  <r>
    <x v="1"/>
    <x v="9"/>
    <x v="12"/>
    <x v="1"/>
    <x v="2"/>
    <x v="9"/>
    <x v="3"/>
    <x v="0"/>
  </r>
  <r>
    <x v="1"/>
    <x v="9"/>
    <x v="6"/>
    <x v="7"/>
    <x v="2"/>
    <x v="9"/>
    <x v="2"/>
    <x v="0"/>
  </r>
  <r>
    <x v="1"/>
    <x v="9"/>
    <x v="16"/>
    <x v="1"/>
    <x v="2"/>
    <x v="9"/>
    <x v="3"/>
    <x v="0"/>
  </r>
  <r>
    <x v="3"/>
    <x v="22"/>
    <x v="15"/>
    <x v="0"/>
    <x v="2"/>
    <x v="22"/>
    <x v="5"/>
    <x v="0"/>
  </r>
  <r>
    <x v="3"/>
    <x v="23"/>
    <x v="15"/>
    <x v="0"/>
    <x v="0"/>
    <x v="23"/>
    <x v="0"/>
    <x v="0"/>
  </r>
  <r>
    <x v="1"/>
    <x v="24"/>
    <x v="12"/>
    <x v="7"/>
    <x v="1"/>
    <x v="24"/>
    <x v="9"/>
    <x v="0"/>
  </r>
  <r>
    <x v="1"/>
    <x v="25"/>
    <x v="12"/>
    <x v="7"/>
    <x v="2"/>
    <x v="25"/>
    <x v="2"/>
    <x v="0"/>
  </r>
  <r>
    <x v="11"/>
    <x v="26"/>
    <x v="12"/>
    <x v="1"/>
    <x v="2"/>
    <x v="26"/>
    <x v="3"/>
    <x v="0"/>
  </r>
  <r>
    <x v="2"/>
    <x v="3"/>
    <x v="12"/>
    <x v="2"/>
    <x v="2"/>
    <x v="3"/>
    <x v="1"/>
    <x v="0"/>
  </r>
  <r>
    <x v="1"/>
    <x v="9"/>
    <x v="29"/>
    <x v="2"/>
    <x v="2"/>
    <x v="9"/>
    <x v="1"/>
    <x v="0"/>
  </r>
  <r>
    <x v="1"/>
    <x v="9"/>
    <x v="8"/>
    <x v="2"/>
    <x v="2"/>
    <x v="9"/>
    <x v="1"/>
    <x v="0"/>
  </r>
  <r>
    <x v="6"/>
    <x v="27"/>
    <x v="30"/>
    <x v="0"/>
    <x v="0"/>
    <x v="27"/>
    <x v="0"/>
    <x v="0"/>
  </r>
  <r>
    <x v="10"/>
    <x v="28"/>
    <x v="31"/>
    <x v="0"/>
    <x v="0"/>
    <x v="28"/>
    <x v="0"/>
    <x v="0"/>
  </r>
  <r>
    <x v="1"/>
    <x v="9"/>
    <x v="32"/>
    <x v="0"/>
    <x v="2"/>
    <x v="9"/>
    <x v="5"/>
    <x v="0"/>
  </r>
  <r>
    <x v="1"/>
    <x v="9"/>
    <x v="20"/>
    <x v="0"/>
    <x v="2"/>
    <x v="9"/>
    <x v="5"/>
    <x v="0"/>
  </r>
  <r>
    <x v="1"/>
    <x v="9"/>
    <x v="0"/>
    <x v="1"/>
    <x v="2"/>
    <x v="9"/>
    <x v="3"/>
    <x v="0"/>
  </r>
  <r>
    <x v="4"/>
    <x v="10"/>
    <x v="5"/>
    <x v="0"/>
    <x v="1"/>
    <x v="10"/>
    <x v="3"/>
    <x v="0"/>
  </r>
  <r>
    <x v="1"/>
    <x v="9"/>
    <x v="4"/>
    <x v="2"/>
    <x v="2"/>
    <x v="9"/>
    <x v="1"/>
    <x v="0"/>
  </r>
  <r>
    <x v="1"/>
    <x v="9"/>
    <x v="17"/>
    <x v="0"/>
    <x v="2"/>
    <x v="9"/>
    <x v="5"/>
    <x v="0"/>
  </r>
  <r>
    <x v="1"/>
    <x v="9"/>
    <x v="33"/>
    <x v="0"/>
    <x v="2"/>
    <x v="9"/>
    <x v="5"/>
    <x v="0"/>
  </r>
  <r>
    <x v="1"/>
    <x v="9"/>
    <x v="34"/>
    <x v="0"/>
    <x v="2"/>
    <x v="9"/>
    <x v="5"/>
    <x v="0"/>
  </r>
  <r>
    <x v="1"/>
    <x v="9"/>
    <x v="35"/>
    <x v="0"/>
    <x v="2"/>
    <x v="9"/>
    <x v="5"/>
    <x v="0"/>
  </r>
  <r>
    <x v="9"/>
    <x v="29"/>
    <x v="36"/>
    <x v="1"/>
    <x v="2"/>
    <x v="29"/>
    <x v="3"/>
    <x v="0"/>
  </r>
  <r>
    <x v="1"/>
    <x v="11"/>
    <x v="37"/>
    <x v="1"/>
    <x v="1"/>
    <x v="11"/>
    <x v="1"/>
    <x v="0"/>
  </r>
  <r>
    <x v="1"/>
    <x v="9"/>
    <x v="38"/>
    <x v="0"/>
    <x v="2"/>
    <x v="9"/>
    <x v="5"/>
    <x v="0"/>
  </r>
  <r>
    <x v="1"/>
    <x v="30"/>
    <x v="39"/>
    <x v="1"/>
    <x v="0"/>
    <x v="30"/>
    <x v="5"/>
    <x v="0"/>
  </r>
  <r>
    <x v="1"/>
    <x v="30"/>
    <x v="39"/>
    <x v="1"/>
    <x v="0"/>
    <x v="30"/>
    <x v="5"/>
    <x v="0"/>
  </r>
  <r>
    <x v="1"/>
    <x v="31"/>
    <x v="40"/>
    <x v="1"/>
    <x v="0"/>
    <x v="31"/>
    <x v="5"/>
    <x v="0"/>
  </r>
  <r>
    <x v="3"/>
    <x v="32"/>
    <x v="37"/>
    <x v="0"/>
    <x v="2"/>
    <x v="32"/>
    <x v="5"/>
    <x v="0"/>
  </r>
  <r>
    <x v="1"/>
    <x v="33"/>
    <x v="41"/>
    <x v="3"/>
    <x v="2"/>
    <x v="33"/>
    <x v="10"/>
    <x v="0"/>
  </r>
  <r>
    <x v="1"/>
    <x v="33"/>
    <x v="42"/>
    <x v="0"/>
    <x v="2"/>
    <x v="33"/>
    <x v="5"/>
    <x v="0"/>
  </r>
  <r>
    <x v="3"/>
    <x v="22"/>
    <x v="37"/>
    <x v="1"/>
    <x v="2"/>
    <x v="22"/>
    <x v="3"/>
    <x v="0"/>
  </r>
  <r>
    <x v="3"/>
    <x v="23"/>
    <x v="37"/>
    <x v="1"/>
    <x v="0"/>
    <x v="23"/>
    <x v="5"/>
    <x v="0"/>
  </r>
  <r>
    <x v="6"/>
    <x v="34"/>
    <x v="12"/>
    <x v="1"/>
    <x v="0"/>
    <x v="34"/>
    <x v="5"/>
    <x v="0"/>
  </r>
  <r>
    <x v="1"/>
    <x v="25"/>
    <x v="6"/>
    <x v="2"/>
    <x v="2"/>
    <x v="25"/>
    <x v="1"/>
    <x v="0"/>
  </r>
  <r>
    <x v="1"/>
    <x v="24"/>
    <x v="43"/>
    <x v="0"/>
    <x v="1"/>
    <x v="24"/>
    <x v="3"/>
    <x v="0"/>
  </r>
  <r>
    <x v="6"/>
    <x v="34"/>
    <x v="0"/>
    <x v="1"/>
    <x v="0"/>
    <x v="34"/>
    <x v="5"/>
    <x v="0"/>
  </r>
  <r>
    <x v="1"/>
    <x v="7"/>
    <x v="6"/>
    <x v="0"/>
    <x v="1"/>
    <x v="7"/>
    <x v="3"/>
    <x v="0"/>
  </r>
  <r>
    <x v="3"/>
    <x v="4"/>
    <x v="12"/>
    <x v="1"/>
    <x v="0"/>
    <x v="4"/>
    <x v="5"/>
    <x v="0"/>
  </r>
  <r>
    <x v="3"/>
    <x v="4"/>
    <x v="12"/>
    <x v="1"/>
    <x v="0"/>
    <x v="4"/>
    <x v="5"/>
    <x v="0"/>
  </r>
  <r>
    <x v="3"/>
    <x v="35"/>
    <x v="12"/>
    <x v="1"/>
    <x v="0"/>
    <x v="35"/>
    <x v="5"/>
    <x v="0"/>
  </r>
  <r>
    <x v="1"/>
    <x v="25"/>
    <x v="8"/>
    <x v="2"/>
    <x v="2"/>
    <x v="25"/>
    <x v="1"/>
    <x v="0"/>
  </r>
  <r>
    <x v="3"/>
    <x v="21"/>
    <x v="37"/>
    <x v="1"/>
    <x v="2"/>
    <x v="21"/>
    <x v="3"/>
    <x v="0"/>
  </r>
  <r>
    <x v="1"/>
    <x v="1"/>
    <x v="37"/>
    <x v="1"/>
    <x v="1"/>
    <x v="1"/>
    <x v="1"/>
    <x v="0"/>
  </r>
  <r>
    <x v="1"/>
    <x v="25"/>
    <x v="20"/>
    <x v="0"/>
    <x v="2"/>
    <x v="25"/>
    <x v="5"/>
    <x v="0"/>
  </r>
  <r>
    <x v="1"/>
    <x v="2"/>
    <x v="37"/>
    <x v="1"/>
    <x v="2"/>
    <x v="2"/>
    <x v="3"/>
    <x v="0"/>
  </r>
  <r>
    <x v="3"/>
    <x v="32"/>
    <x v="44"/>
    <x v="1"/>
    <x v="2"/>
    <x v="32"/>
    <x v="3"/>
    <x v="0"/>
  </r>
  <r>
    <x v="1"/>
    <x v="25"/>
    <x v="45"/>
    <x v="3"/>
    <x v="2"/>
    <x v="25"/>
    <x v="10"/>
    <x v="0"/>
  </r>
  <r>
    <x v="1"/>
    <x v="25"/>
    <x v="1"/>
    <x v="0"/>
    <x v="2"/>
    <x v="25"/>
    <x v="5"/>
    <x v="0"/>
  </r>
  <r>
    <x v="1"/>
    <x v="25"/>
    <x v="7"/>
    <x v="0"/>
    <x v="2"/>
    <x v="25"/>
    <x v="5"/>
    <x v="0"/>
  </r>
  <r>
    <x v="0"/>
    <x v="0"/>
    <x v="5"/>
    <x v="0"/>
    <x v="0"/>
    <x v="0"/>
    <x v="0"/>
    <x v="0"/>
  </r>
  <r>
    <x v="3"/>
    <x v="21"/>
    <x v="12"/>
    <x v="1"/>
    <x v="2"/>
    <x v="21"/>
    <x v="3"/>
    <x v="0"/>
  </r>
  <r>
    <x v="11"/>
    <x v="26"/>
    <x v="6"/>
    <x v="2"/>
    <x v="2"/>
    <x v="26"/>
    <x v="1"/>
    <x v="0"/>
  </r>
  <r>
    <x v="1"/>
    <x v="7"/>
    <x v="8"/>
    <x v="2"/>
    <x v="1"/>
    <x v="7"/>
    <x v="4"/>
    <x v="0"/>
  </r>
  <r>
    <x v="9"/>
    <x v="36"/>
    <x v="5"/>
    <x v="3"/>
    <x v="2"/>
    <x v="36"/>
    <x v="10"/>
    <x v="0"/>
  </r>
  <r>
    <x v="1"/>
    <x v="7"/>
    <x v="3"/>
    <x v="1"/>
    <x v="1"/>
    <x v="7"/>
    <x v="1"/>
    <x v="0"/>
  </r>
  <r>
    <x v="1"/>
    <x v="7"/>
    <x v="46"/>
    <x v="0"/>
    <x v="1"/>
    <x v="7"/>
    <x v="3"/>
    <x v="0"/>
  </r>
  <r>
    <x v="1"/>
    <x v="7"/>
    <x v="45"/>
    <x v="0"/>
    <x v="1"/>
    <x v="7"/>
    <x v="3"/>
    <x v="0"/>
  </r>
  <r>
    <x v="3"/>
    <x v="35"/>
    <x v="44"/>
    <x v="1"/>
    <x v="0"/>
    <x v="35"/>
    <x v="5"/>
    <x v="0"/>
  </r>
  <r>
    <x v="1"/>
    <x v="37"/>
    <x v="47"/>
    <x v="0"/>
    <x v="0"/>
    <x v="37"/>
    <x v="0"/>
    <x v="0"/>
  </r>
  <r>
    <x v="1"/>
    <x v="37"/>
    <x v="48"/>
    <x v="0"/>
    <x v="0"/>
    <x v="37"/>
    <x v="0"/>
    <x v="0"/>
  </r>
  <r>
    <x v="1"/>
    <x v="5"/>
    <x v="37"/>
    <x v="1"/>
    <x v="2"/>
    <x v="5"/>
    <x v="3"/>
    <x v="0"/>
  </r>
  <r>
    <x v="1"/>
    <x v="38"/>
    <x v="49"/>
    <x v="0"/>
    <x v="0"/>
    <x v="38"/>
    <x v="0"/>
    <x v="0"/>
  </r>
  <r>
    <x v="1"/>
    <x v="39"/>
    <x v="50"/>
    <x v="0"/>
    <x v="0"/>
    <x v="39"/>
    <x v="0"/>
    <x v="0"/>
  </r>
  <r>
    <x v="8"/>
    <x v="16"/>
    <x v="12"/>
    <x v="7"/>
    <x v="2"/>
    <x v="16"/>
    <x v="2"/>
    <x v="0"/>
  </r>
  <r>
    <x v="0"/>
    <x v="0"/>
    <x v="12"/>
    <x v="10"/>
    <x v="0"/>
    <x v="0"/>
    <x v="12"/>
    <x v="0"/>
  </r>
  <r>
    <x v="1"/>
    <x v="2"/>
    <x v="10"/>
    <x v="2"/>
    <x v="2"/>
    <x v="2"/>
    <x v="1"/>
    <x v="0"/>
  </r>
  <r>
    <x v="12"/>
    <x v="40"/>
    <x v="6"/>
    <x v="1"/>
    <x v="2"/>
    <x v="40"/>
    <x v="3"/>
    <x v="0"/>
  </r>
  <r>
    <x v="11"/>
    <x v="26"/>
    <x v="46"/>
    <x v="0"/>
    <x v="2"/>
    <x v="26"/>
    <x v="5"/>
    <x v="0"/>
  </r>
  <r>
    <x v="11"/>
    <x v="26"/>
    <x v="1"/>
    <x v="0"/>
    <x v="2"/>
    <x v="26"/>
    <x v="5"/>
    <x v="0"/>
  </r>
  <r>
    <x v="11"/>
    <x v="26"/>
    <x v="7"/>
    <x v="0"/>
    <x v="2"/>
    <x v="26"/>
    <x v="5"/>
    <x v="0"/>
  </r>
  <r>
    <x v="11"/>
    <x v="26"/>
    <x v="4"/>
    <x v="1"/>
    <x v="2"/>
    <x v="26"/>
    <x v="3"/>
    <x v="0"/>
  </r>
  <r>
    <x v="1"/>
    <x v="9"/>
    <x v="37"/>
    <x v="1"/>
    <x v="2"/>
    <x v="9"/>
    <x v="3"/>
    <x v="0"/>
  </r>
  <r>
    <x v="11"/>
    <x v="26"/>
    <x v="3"/>
    <x v="3"/>
    <x v="2"/>
    <x v="26"/>
    <x v="10"/>
    <x v="0"/>
  </r>
  <r>
    <x v="9"/>
    <x v="18"/>
    <x v="5"/>
    <x v="1"/>
    <x v="2"/>
    <x v="18"/>
    <x v="3"/>
    <x v="0"/>
  </r>
  <r>
    <x v="11"/>
    <x v="26"/>
    <x v="8"/>
    <x v="2"/>
    <x v="2"/>
    <x v="26"/>
    <x v="1"/>
    <x v="0"/>
  </r>
  <r>
    <x v="1"/>
    <x v="25"/>
    <x v="37"/>
    <x v="1"/>
    <x v="2"/>
    <x v="25"/>
    <x v="3"/>
    <x v="0"/>
  </r>
  <r>
    <x v="11"/>
    <x v="41"/>
    <x v="51"/>
    <x v="1"/>
    <x v="2"/>
    <x v="41"/>
    <x v="3"/>
    <x v="0"/>
  </r>
  <r>
    <x v="12"/>
    <x v="40"/>
    <x v="8"/>
    <x v="1"/>
    <x v="2"/>
    <x v="40"/>
    <x v="3"/>
    <x v="0"/>
  </r>
  <r>
    <x v="1"/>
    <x v="25"/>
    <x v="10"/>
    <x v="2"/>
    <x v="2"/>
    <x v="25"/>
    <x v="1"/>
    <x v="0"/>
  </r>
  <r>
    <x v="11"/>
    <x v="26"/>
    <x v="10"/>
    <x v="1"/>
    <x v="2"/>
    <x v="26"/>
    <x v="3"/>
    <x v="0"/>
  </r>
  <r>
    <x v="12"/>
    <x v="40"/>
    <x v="10"/>
    <x v="1"/>
    <x v="2"/>
    <x v="40"/>
    <x v="3"/>
    <x v="0"/>
  </r>
  <r>
    <x v="9"/>
    <x v="18"/>
    <x v="6"/>
    <x v="7"/>
    <x v="2"/>
    <x v="18"/>
    <x v="2"/>
    <x v="0"/>
  </r>
  <r>
    <x v="12"/>
    <x v="40"/>
    <x v="45"/>
    <x v="0"/>
    <x v="2"/>
    <x v="40"/>
    <x v="5"/>
    <x v="0"/>
  </r>
  <r>
    <x v="12"/>
    <x v="40"/>
    <x v="7"/>
    <x v="0"/>
    <x v="2"/>
    <x v="40"/>
    <x v="5"/>
    <x v="0"/>
  </r>
  <r>
    <x v="3"/>
    <x v="21"/>
    <x v="44"/>
    <x v="1"/>
    <x v="2"/>
    <x v="21"/>
    <x v="3"/>
    <x v="0"/>
  </r>
  <r>
    <x v="6"/>
    <x v="42"/>
    <x v="52"/>
    <x v="1"/>
    <x v="0"/>
    <x v="42"/>
    <x v="5"/>
    <x v="0"/>
  </r>
  <r>
    <x v="12"/>
    <x v="40"/>
    <x v="53"/>
    <x v="0"/>
    <x v="2"/>
    <x v="40"/>
    <x v="5"/>
    <x v="0"/>
  </r>
  <r>
    <x v="9"/>
    <x v="18"/>
    <x v="20"/>
    <x v="0"/>
    <x v="2"/>
    <x v="18"/>
    <x v="5"/>
    <x v="0"/>
  </r>
  <r>
    <x v="11"/>
    <x v="26"/>
    <x v="37"/>
    <x v="1"/>
    <x v="2"/>
    <x v="26"/>
    <x v="3"/>
    <x v="0"/>
  </r>
  <r>
    <x v="10"/>
    <x v="28"/>
    <x v="44"/>
    <x v="1"/>
    <x v="0"/>
    <x v="28"/>
    <x v="5"/>
    <x v="0"/>
  </r>
  <r>
    <x v="1"/>
    <x v="1"/>
    <x v="44"/>
    <x v="0"/>
    <x v="1"/>
    <x v="1"/>
    <x v="3"/>
    <x v="0"/>
  </r>
  <r>
    <x v="9"/>
    <x v="18"/>
    <x v="1"/>
    <x v="0"/>
    <x v="2"/>
    <x v="18"/>
    <x v="5"/>
    <x v="0"/>
  </r>
  <r>
    <x v="9"/>
    <x v="18"/>
    <x v="7"/>
    <x v="0"/>
    <x v="2"/>
    <x v="18"/>
    <x v="5"/>
    <x v="0"/>
  </r>
  <r>
    <x v="9"/>
    <x v="18"/>
    <x v="4"/>
    <x v="2"/>
    <x v="2"/>
    <x v="18"/>
    <x v="1"/>
    <x v="0"/>
  </r>
  <r>
    <x v="2"/>
    <x v="3"/>
    <x v="6"/>
    <x v="2"/>
    <x v="2"/>
    <x v="3"/>
    <x v="1"/>
    <x v="0"/>
  </r>
  <r>
    <x v="9"/>
    <x v="18"/>
    <x v="8"/>
    <x v="2"/>
    <x v="2"/>
    <x v="18"/>
    <x v="1"/>
    <x v="0"/>
  </r>
  <r>
    <x v="9"/>
    <x v="18"/>
    <x v="12"/>
    <x v="1"/>
    <x v="2"/>
    <x v="18"/>
    <x v="3"/>
    <x v="0"/>
  </r>
  <r>
    <x v="2"/>
    <x v="3"/>
    <x v="10"/>
    <x v="7"/>
    <x v="2"/>
    <x v="3"/>
    <x v="2"/>
    <x v="0"/>
  </r>
  <r>
    <x v="6"/>
    <x v="42"/>
    <x v="10"/>
    <x v="7"/>
    <x v="0"/>
    <x v="42"/>
    <x v="10"/>
    <x v="0"/>
  </r>
  <r>
    <x v="9"/>
    <x v="18"/>
    <x v="37"/>
    <x v="1"/>
    <x v="2"/>
    <x v="18"/>
    <x v="3"/>
    <x v="0"/>
  </r>
  <r>
    <x v="2"/>
    <x v="3"/>
    <x v="37"/>
    <x v="1"/>
    <x v="2"/>
    <x v="3"/>
    <x v="3"/>
    <x v="0"/>
  </r>
  <r>
    <x v="6"/>
    <x v="14"/>
    <x v="52"/>
    <x v="0"/>
    <x v="0"/>
    <x v="14"/>
    <x v="0"/>
    <x v="0"/>
  </r>
  <r>
    <x v="9"/>
    <x v="18"/>
    <x v="16"/>
    <x v="1"/>
    <x v="2"/>
    <x v="18"/>
    <x v="3"/>
    <x v="0"/>
  </r>
  <r>
    <x v="3"/>
    <x v="32"/>
    <x v="37"/>
    <x v="1"/>
    <x v="2"/>
    <x v="32"/>
    <x v="3"/>
    <x v="0"/>
  </r>
  <r>
    <x v="9"/>
    <x v="36"/>
    <x v="13"/>
    <x v="0"/>
    <x v="2"/>
    <x v="36"/>
    <x v="5"/>
    <x v="0"/>
  </r>
  <r>
    <x v="6"/>
    <x v="34"/>
    <x v="52"/>
    <x v="1"/>
    <x v="0"/>
    <x v="34"/>
    <x v="5"/>
    <x v="0"/>
  </r>
  <r>
    <x v="9"/>
    <x v="36"/>
    <x v="54"/>
    <x v="0"/>
    <x v="2"/>
    <x v="36"/>
    <x v="5"/>
    <x v="0"/>
  </r>
  <r>
    <x v="9"/>
    <x v="36"/>
    <x v="55"/>
    <x v="0"/>
    <x v="2"/>
    <x v="36"/>
    <x v="5"/>
    <x v="0"/>
  </r>
  <r>
    <x v="9"/>
    <x v="36"/>
    <x v="56"/>
    <x v="0"/>
    <x v="2"/>
    <x v="36"/>
    <x v="5"/>
    <x v="0"/>
  </r>
  <r>
    <x v="9"/>
    <x v="36"/>
    <x v="57"/>
    <x v="0"/>
    <x v="2"/>
    <x v="36"/>
    <x v="5"/>
    <x v="0"/>
  </r>
  <r>
    <x v="9"/>
    <x v="36"/>
    <x v="58"/>
    <x v="3"/>
    <x v="2"/>
    <x v="36"/>
    <x v="10"/>
    <x v="0"/>
  </r>
  <r>
    <x v="9"/>
    <x v="36"/>
    <x v="59"/>
    <x v="0"/>
    <x v="2"/>
    <x v="36"/>
    <x v="5"/>
    <x v="0"/>
  </r>
  <r>
    <x v="9"/>
    <x v="36"/>
    <x v="60"/>
    <x v="11"/>
    <x v="2"/>
    <x v="36"/>
    <x v="9"/>
    <x v="0"/>
  </r>
  <r>
    <x v="9"/>
    <x v="36"/>
    <x v="24"/>
    <x v="1"/>
    <x v="2"/>
    <x v="36"/>
    <x v="3"/>
    <x v="0"/>
  </r>
  <r>
    <x v="9"/>
    <x v="36"/>
    <x v="61"/>
    <x v="0"/>
    <x v="2"/>
    <x v="36"/>
    <x v="5"/>
    <x v="0"/>
  </r>
  <r>
    <x v="9"/>
    <x v="43"/>
    <x v="20"/>
    <x v="1"/>
    <x v="0"/>
    <x v="43"/>
    <x v="5"/>
    <x v="0"/>
  </r>
  <r>
    <x v="9"/>
    <x v="43"/>
    <x v="47"/>
    <x v="1"/>
    <x v="0"/>
    <x v="43"/>
    <x v="5"/>
    <x v="0"/>
  </r>
  <r>
    <x v="3"/>
    <x v="32"/>
    <x v="52"/>
    <x v="1"/>
    <x v="2"/>
    <x v="32"/>
    <x v="3"/>
    <x v="0"/>
  </r>
  <r>
    <x v="9"/>
    <x v="43"/>
    <x v="62"/>
    <x v="1"/>
    <x v="0"/>
    <x v="43"/>
    <x v="5"/>
    <x v="0"/>
  </r>
  <r>
    <x v="9"/>
    <x v="44"/>
    <x v="63"/>
    <x v="7"/>
    <x v="2"/>
    <x v="44"/>
    <x v="2"/>
    <x v="0"/>
  </r>
  <r>
    <x v="3"/>
    <x v="35"/>
    <x v="37"/>
    <x v="1"/>
    <x v="0"/>
    <x v="35"/>
    <x v="5"/>
    <x v="0"/>
  </r>
  <r>
    <x v="2"/>
    <x v="8"/>
    <x v="6"/>
    <x v="2"/>
    <x v="0"/>
    <x v="8"/>
    <x v="3"/>
    <x v="0"/>
  </r>
  <r>
    <x v="6"/>
    <x v="34"/>
    <x v="10"/>
    <x v="2"/>
    <x v="0"/>
    <x v="34"/>
    <x v="3"/>
    <x v="0"/>
  </r>
  <r>
    <x v="3"/>
    <x v="22"/>
    <x v="10"/>
    <x v="1"/>
    <x v="2"/>
    <x v="22"/>
    <x v="3"/>
    <x v="0"/>
  </r>
  <r>
    <x v="2"/>
    <x v="3"/>
    <x v="8"/>
    <x v="2"/>
    <x v="2"/>
    <x v="3"/>
    <x v="1"/>
    <x v="0"/>
  </r>
  <r>
    <x v="2"/>
    <x v="3"/>
    <x v="64"/>
    <x v="1"/>
    <x v="2"/>
    <x v="3"/>
    <x v="3"/>
    <x v="0"/>
  </r>
  <r>
    <x v="2"/>
    <x v="3"/>
    <x v="19"/>
    <x v="0"/>
    <x v="2"/>
    <x v="3"/>
    <x v="5"/>
    <x v="0"/>
  </r>
  <r>
    <x v="7"/>
    <x v="15"/>
    <x v="37"/>
    <x v="1"/>
    <x v="0"/>
    <x v="15"/>
    <x v="5"/>
    <x v="0"/>
  </r>
  <r>
    <x v="2"/>
    <x v="3"/>
    <x v="34"/>
    <x v="0"/>
    <x v="2"/>
    <x v="3"/>
    <x v="5"/>
    <x v="0"/>
  </r>
  <r>
    <x v="2"/>
    <x v="3"/>
    <x v="1"/>
    <x v="0"/>
    <x v="2"/>
    <x v="3"/>
    <x v="5"/>
    <x v="0"/>
  </r>
  <r>
    <x v="2"/>
    <x v="3"/>
    <x v="22"/>
    <x v="1"/>
    <x v="2"/>
    <x v="3"/>
    <x v="3"/>
    <x v="0"/>
  </r>
  <r>
    <x v="1"/>
    <x v="5"/>
    <x v="44"/>
    <x v="0"/>
    <x v="2"/>
    <x v="5"/>
    <x v="5"/>
    <x v="0"/>
  </r>
  <r>
    <x v="3"/>
    <x v="35"/>
    <x v="52"/>
    <x v="1"/>
    <x v="0"/>
    <x v="35"/>
    <x v="5"/>
    <x v="0"/>
  </r>
  <r>
    <x v="3"/>
    <x v="23"/>
    <x v="10"/>
    <x v="1"/>
    <x v="0"/>
    <x v="23"/>
    <x v="5"/>
    <x v="0"/>
  </r>
  <r>
    <x v="2"/>
    <x v="8"/>
    <x v="8"/>
    <x v="8"/>
    <x v="0"/>
    <x v="8"/>
    <x v="1"/>
    <x v="0"/>
  </r>
  <r>
    <x v="6"/>
    <x v="14"/>
    <x v="6"/>
    <x v="0"/>
    <x v="0"/>
    <x v="14"/>
    <x v="0"/>
    <x v="0"/>
  </r>
  <r>
    <x v="3"/>
    <x v="21"/>
    <x v="65"/>
    <x v="1"/>
    <x v="2"/>
    <x v="21"/>
    <x v="3"/>
    <x v="0"/>
  </r>
  <r>
    <x v="2"/>
    <x v="8"/>
    <x v="64"/>
    <x v="1"/>
    <x v="0"/>
    <x v="8"/>
    <x v="5"/>
    <x v="0"/>
  </r>
  <r>
    <x v="2"/>
    <x v="8"/>
    <x v="66"/>
    <x v="0"/>
    <x v="0"/>
    <x v="8"/>
    <x v="0"/>
    <x v="0"/>
  </r>
  <r>
    <x v="5"/>
    <x v="12"/>
    <x v="67"/>
    <x v="0"/>
    <x v="1"/>
    <x v="12"/>
    <x v="3"/>
    <x v="0"/>
  </r>
  <r>
    <x v="5"/>
    <x v="12"/>
    <x v="45"/>
    <x v="0"/>
    <x v="1"/>
    <x v="12"/>
    <x v="3"/>
    <x v="0"/>
  </r>
  <r>
    <x v="1"/>
    <x v="25"/>
    <x v="44"/>
    <x v="0"/>
    <x v="2"/>
    <x v="25"/>
    <x v="5"/>
    <x v="0"/>
  </r>
  <r>
    <x v="6"/>
    <x v="45"/>
    <x v="68"/>
    <x v="0"/>
    <x v="0"/>
    <x v="45"/>
    <x v="0"/>
    <x v="0"/>
  </r>
  <r>
    <x v="6"/>
    <x v="45"/>
    <x v="69"/>
    <x v="0"/>
    <x v="0"/>
    <x v="45"/>
    <x v="0"/>
    <x v="0"/>
  </r>
  <r>
    <x v="6"/>
    <x v="45"/>
    <x v="70"/>
    <x v="0"/>
    <x v="0"/>
    <x v="45"/>
    <x v="0"/>
    <x v="0"/>
  </r>
  <r>
    <x v="6"/>
    <x v="45"/>
    <x v="71"/>
    <x v="0"/>
    <x v="0"/>
    <x v="45"/>
    <x v="0"/>
    <x v="0"/>
  </r>
  <r>
    <x v="6"/>
    <x v="46"/>
    <x v="72"/>
    <x v="1"/>
    <x v="0"/>
    <x v="46"/>
    <x v="5"/>
    <x v="0"/>
  </r>
  <r>
    <x v="6"/>
    <x v="46"/>
    <x v="73"/>
    <x v="0"/>
    <x v="0"/>
    <x v="46"/>
    <x v="0"/>
    <x v="0"/>
  </r>
  <r>
    <x v="6"/>
    <x v="46"/>
    <x v="74"/>
    <x v="0"/>
    <x v="0"/>
    <x v="46"/>
    <x v="0"/>
    <x v="0"/>
  </r>
  <r>
    <x v="10"/>
    <x v="28"/>
    <x v="37"/>
    <x v="1"/>
    <x v="0"/>
    <x v="28"/>
    <x v="5"/>
    <x v="0"/>
  </r>
  <r>
    <x v="3"/>
    <x v="21"/>
    <x v="10"/>
    <x v="1"/>
    <x v="2"/>
    <x v="21"/>
    <x v="3"/>
    <x v="0"/>
  </r>
  <r>
    <x v="7"/>
    <x v="15"/>
    <x v="75"/>
    <x v="2"/>
    <x v="0"/>
    <x v="15"/>
    <x v="3"/>
    <x v="0"/>
  </r>
  <r>
    <x v="6"/>
    <x v="42"/>
    <x v="8"/>
    <x v="2"/>
    <x v="0"/>
    <x v="42"/>
    <x v="3"/>
    <x v="0"/>
  </r>
  <r>
    <x v="6"/>
    <x v="42"/>
    <x v="22"/>
    <x v="1"/>
    <x v="0"/>
    <x v="42"/>
    <x v="5"/>
    <x v="0"/>
  </r>
  <r>
    <x v="6"/>
    <x v="42"/>
    <x v="34"/>
    <x v="0"/>
    <x v="0"/>
    <x v="42"/>
    <x v="0"/>
    <x v="0"/>
  </r>
  <r>
    <x v="6"/>
    <x v="42"/>
    <x v="46"/>
    <x v="0"/>
    <x v="0"/>
    <x v="42"/>
    <x v="0"/>
    <x v="0"/>
  </r>
  <r>
    <x v="6"/>
    <x v="42"/>
    <x v="76"/>
    <x v="0"/>
    <x v="0"/>
    <x v="42"/>
    <x v="0"/>
    <x v="0"/>
  </r>
  <r>
    <x v="6"/>
    <x v="42"/>
    <x v="77"/>
    <x v="0"/>
    <x v="0"/>
    <x v="42"/>
    <x v="0"/>
    <x v="0"/>
  </r>
  <r>
    <x v="6"/>
    <x v="42"/>
    <x v="78"/>
    <x v="0"/>
    <x v="0"/>
    <x v="42"/>
    <x v="0"/>
    <x v="0"/>
  </r>
  <r>
    <x v="6"/>
    <x v="42"/>
    <x v="79"/>
    <x v="0"/>
    <x v="0"/>
    <x v="42"/>
    <x v="0"/>
    <x v="0"/>
  </r>
  <r>
    <x v="3"/>
    <x v="22"/>
    <x v="52"/>
    <x v="0"/>
    <x v="2"/>
    <x v="22"/>
    <x v="5"/>
    <x v="0"/>
  </r>
  <r>
    <x v="6"/>
    <x v="42"/>
    <x v="80"/>
    <x v="0"/>
    <x v="0"/>
    <x v="42"/>
    <x v="0"/>
    <x v="0"/>
  </r>
  <r>
    <x v="6"/>
    <x v="42"/>
    <x v="81"/>
    <x v="1"/>
    <x v="0"/>
    <x v="42"/>
    <x v="5"/>
    <x v="0"/>
  </r>
  <r>
    <x v="6"/>
    <x v="42"/>
    <x v="82"/>
    <x v="0"/>
    <x v="0"/>
    <x v="42"/>
    <x v="0"/>
    <x v="0"/>
  </r>
  <r>
    <x v="6"/>
    <x v="42"/>
    <x v="83"/>
    <x v="0"/>
    <x v="0"/>
    <x v="42"/>
    <x v="0"/>
    <x v="0"/>
  </r>
  <r>
    <x v="1"/>
    <x v="7"/>
    <x v="44"/>
    <x v="0"/>
    <x v="1"/>
    <x v="7"/>
    <x v="3"/>
    <x v="0"/>
  </r>
  <r>
    <x v="11"/>
    <x v="26"/>
    <x v="44"/>
    <x v="0"/>
    <x v="2"/>
    <x v="26"/>
    <x v="5"/>
    <x v="0"/>
  </r>
  <r>
    <x v="8"/>
    <x v="16"/>
    <x v="10"/>
    <x v="7"/>
    <x v="2"/>
    <x v="16"/>
    <x v="2"/>
    <x v="0"/>
  </r>
  <r>
    <x v="8"/>
    <x v="16"/>
    <x v="6"/>
    <x v="2"/>
    <x v="2"/>
    <x v="16"/>
    <x v="1"/>
    <x v="0"/>
  </r>
  <r>
    <x v="6"/>
    <x v="14"/>
    <x v="46"/>
    <x v="0"/>
    <x v="0"/>
    <x v="14"/>
    <x v="0"/>
    <x v="0"/>
  </r>
  <r>
    <x v="6"/>
    <x v="14"/>
    <x v="45"/>
    <x v="0"/>
    <x v="0"/>
    <x v="14"/>
    <x v="0"/>
    <x v="0"/>
  </r>
  <r>
    <x v="10"/>
    <x v="19"/>
    <x v="84"/>
    <x v="0"/>
    <x v="0"/>
    <x v="19"/>
    <x v="0"/>
    <x v="0"/>
  </r>
  <r>
    <x v="3"/>
    <x v="23"/>
    <x v="52"/>
    <x v="0"/>
    <x v="0"/>
    <x v="23"/>
    <x v="0"/>
    <x v="0"/>
  </r>
  <r>
    <x v="12"/>
    <x v="40"/>
    <x v="44"/>
    <x v="0"/>
    <x v="2"/>
    <x v="40"/>
    <x v="5"/>
    <x v="0"/>
  </r>
  <r>
    <x v="10"/>
    <x v="28"/>
    <x v="10"/>
    <x v="2"/>
    <x v="0"/>
    <x v="28"/>
    <x v="3"/>
    <x v="0"/>
  </r>
  <r>
    <x v="1"/>
    <x v="2"/>
    <x v="14"/>
    <x v="7"/>
    <x v="2"/>
    <x v="2"/>
    <x v="2"/>
    <x v="0"/>
  </r>
  <r>
    <x v="1"/>
    <x v="9"/>
    <x v="14"/>
    <x v="2"/>
    <x v="2"/>
    <x v="9"/>
    <x v="1"/>
    <x v="0"/>
  </r>
  <r>
    <x v="1"/>
    <x v="25"/>
    <x v="14"/>
    <x v="2"/>
    <x v="2"/>
    <x v="25"/>
    <x v="1"/>
    <x v="0"/>
  </r>
  <r>
    <x v="6"/>
    <x v="34"/>
    <x v="85"/>
    <x v="1"/>
    <x v="0"/>
    <x v="34"/>
    <x v="5"/>
    <x v="0"/>
  </r>
  <r>
    <x v="10"/>
    <x v="28"/>
    <x v="6"/>
    <x v="7"/>
    <x v="0"/>
    <x v="28"/>
    <x v="10"/>
    <x v="0"/>
  </r>
  <r>
    <x v="6"/>
    <x v="34"/>
    <x v="8"/>
    <x v="2"/>
    <x v="0"/>
    <x v="34"/>
    <x v="3"/>
    <x v="0"/>
  </r>
  <r>
    <x v="6"/>
    <x v="34"/>
    <x v="19"/>
    <x v="0"/>
    <x v="0"/>
    <x v="34"/>
    <x v="0"/>
    <x v="0"/>
  </r>
  <r>
    <x v="6"/>
    <x v="34"/>
    <x v="3"/>
    <x v="0"/>
    <x v="0"/>
    <x v="34"/>
    <x v="0"/>
    <x v="0"/>
  </r>
  <r>
    <x v="6"/>
    <x v="34"/>
    <x v="7"/>
    <x v="0"/>
    <x v="0"/>
    <x v="34"/>
    <x v="0"/>
    <x v="0"/>
  </r>
  <r>
    <x v="6"/>
    <x v="34"/>
    <x v="1"/>
    <x v="0"/>
    <x v="0"/>
    <x v="34"/>
    <x v="0"/>
    <x v="0"/>
  </r>
  <r>
    <x v="6"/>
    <x v="34"/>
    <x v="86"/>
    <x v="0"/>
    <x v="0"/>
    <x v="34"/>
    <x v="0"/>
    <x v="0"/>
  </r>
  <r>
    <x v="6"/>
    <x v="34"/>
    <x v="87"/>
    <x v="3"/>
    <x v="0"/>
    <x v="34"/>
    <x v="13"/>
    <x v="0"/>
  </r>
  <r>
    <x v="9"/>
    <x v="18"/>
    <x v="44"/>
    <x v="0"/>
    <x v="2"/>
    <x v="18"/>
    <x v="5"/>
    <x v="0"/>
  </r>
  <r>
    <x v="6"/>
    <x v="34"/>
    <x v="80"/>
    <x v="0"/>
    <x v="0"/>
    <x v="34"/>
    <x v="0"/>
    <x v="0"/>
  </r>
  <r>
    <x v="6"/>
    <x v="34"/>
    <x v="79"/>
    <x v="1"/>
    <x v="0"/>
    <x v="34"/>
    <x v="5"/>
    <x v="0"/>
  </r>
  <r>
    <x v="6"/>
    <x v="34"/>
    <x v="76"/>
    <x v="0"/>
    <x v="0"/>
    <x v="34"/>
    <x v="0"/>
    <x v="0"/>
  </r>
  <r>
    <x v="6"/>
    <x v="34"/>
    <x v="88"/>
    <x v="0"/>
    <x v="0"/>
    <x v="34"/>
    <x v="0"/>
    <x v="0"/>
  </r>
  <r>
    <x v="6"/>
    <x v="34"/>
    <x v="89"/>
    <x v="1"/>
    <x v="0"/>
    <x v="34"/>
    <x v="5"/>
    <x v="0"/>
  </r>
  <r>
    <x v="6"/>
    <x v="34"/>
    <x v="82"/>
    <x v="1"/>
    <x v="0"/>
    <x v="34"/>
    <x v="5"/>
    <x v="0"/>
  </r>
  <r>
    <x v="3"/>
    <x v="47"/>
    <x v="90"/>
    <x v="2"/>
    <x v="0"/>
    <x v="47"/>
    <x v="3"/>
    <x v="0"/>
  </r>
  <r>
    <x v="6"/>
    <x v="34"/>
    <x v="77"/>
    <x v="3"/>
    <x v="0"/>
    <x v="34"/>
    <x v="13"/>
    <x v="0"/>
  </r>
  <r>
    <x v="1"/>
    <x v="31"/>
    <x v="91"/>
    <x v="2"/>
    <x v="0"/>
    <x v="31"/>
    <x v="3"/>
    <x v="0"/>
  </r>
  <r>
    <x v="6"/>
    <x v="34"/>
    <x v="92"/>
    <x v="6"/>
    <x v="0"/>
    <x v="34"/>
    <x v="14"/>
    <x v="0"/>
  </r>
  <r>
    <x v="6"/>
    <x v="34"/>
    <x v="81"/>
    <x v="6"/>
    <x v="0"/>
    <x v="34"/>
    <x v="14"/>
    <x v="0"/>
  </r>
  <r>
    <x v="6"/>
    <x v="34"/>
    <x v="78"/>
    <x v="0"/>
    <x v="0"/>
    <x v="34"/>
    <x v="0"/>
    <x v="0"/>
  </r>
  <r>
    <x v="6"/>
    <x v="34"/>
    <x v="93"/>
    <x v="0"/>
    <x v="0"/>
    <x v="34"/>
    <x v="0"/>
    <x v="0"/>
  </r>
  <r>
    <x v="6"/>
    <x v="34"/>
    <x v="94"/>
    <x v="0"/>
    <x v="0"/>
    <x v="34"/>
    <x v="0"/>
    <x v="0"/>
  </r>
  <r>
    <x v="3"/>
    <x v="48"/>
    <x v="12"/>
    <x v="12"/>
    <x v="0"/>
    <x v="48"/>
    <x v="15"/>
    <x v="0"/>
  </r>
  <r>
    <x v="11"/>
    <x v="26"/>
    <x v="14"/>
    <x v="2"/>
    <x v="2"/>
    <x v="26"/>
    <x v="1"/>
    <x v="0"/>
  </r>
  <r>
    <x v="3"/>
    <x v="4"/>
    <x v="91"/>
    <x v="1"/>
    <x v="0"/>
    <x v="4"/>
    <x v="5"/>
    <x v="0"/>
  </r>
  <r>
    <x v="2"/>
    <x v="3"/>
    <x v="44"/>
    <x v="0"/>
    <x v="2"/>
    <x v="3"/>
    <x v="5"/>
    <x v="0"/>
  </r>
  <r>
    <x v="6"/>
    <x v="42"/>
    <x v="44"/>
    <x v="0"/>
    <x v="0"/>
    <x v="42"/>
    <x v="0"/>
    <x v="0"/>
  </r>
  <r>
    <x v="3"/>
    <x v="48"/>
    <x v="43"/>
    <x v="0"/>
    <x v="0"/>
    <x v="48"/>
    <x v="0"/>
    <x v="0"/>
  </r>
  <r>
    <x v="3"/>
    <x v="48"/>
    <x v="95"/>
    <x v="0"/>
    <x v="0"/>
    <x v="48"/>
    <x v="0"/>
    <x v="0"/>
  </r>
  <r>
    <x v="6"/>
    <x v="34"/>
    <x v="96"/>
    <x v="1"/>
    <x v="0"/>
    <x v="34"/>
    <x v="5"/>
    <x v="0"/>
  </r>
  <r>
    <x v="3"/>
    <x v="48"/>
    <x v="97"/>
    <x v="0"/>
    <x v="0"/>
    <x v="48"/>
    <x v="0"/>
    <x v="0"/>
  </r>
  <r>
    <x v="3"/>
    <x v="4"/>
    <x v="98"/>
    <x v="0"/>
    <x v="0"/>
    <x v="4"/>
    <x v="0"/>
    <x v="0"/>
  </r>
  <r>
    <x v="3"/>
    <x v="4"/>
    <x v="99"/>
    <x v="0"/>
    <x v="0"/>
    <x v="4"/>
    <x v="0"/>
    <x v="0"/>
  </r>
  <r>
    <x v="12"/>
    <x v="40"/>
    <x v="14"/>
    <x v="1"/>
    <x v="2"/>
    <x v="40"/>
    <x v="3"/>
    <x v="0"/>
  </r>
  <r>
    <x v="2"/>
    <x v="3"/>
    <x v="14"/>
    <x v="2"/>
    <x v="2"/>
    <x v="3"/>
    <x v="1"/>
    <x v="0"/>
  </r>
  <r>
    <x v="3"/>
    <x v="4"/>
    <x v="100"/>
    <x v="0"/>
    <x v="0"/>
    <x v="4"/>
    <x v="0"/>
    <x v="0"/>
  </r>
  <r>
    <x v="3"/>
    <x v="4"/>
    <x v="101"/>
    <x v="1"/>
    <x v="0"/>
    <x v="4"/>
    <x v="5"/>
    <x v="0"/>
  </r>
  <r>
    <x v="3"/>
    <x v="4"/>
    <x v="102"/>
    <x v="0"/>
    <x v="0"/>
    <x v="4"/>
    <x v="0"/>
    <x v="0"/>
  </r>
  <r>
    <x v="3"/>
    <x v="4"/>
    <x v="103"/>
    <x v="2"/>
    <x v="0"/>
    <x v="4"/>
    <x v="3"/>
    <x v="0"/>
  </r>
  <r>
    <x v="5"/>
    <x v="12"/>
    <x v="14"/>
    <x v="1"/>
    <x v="1"/>
    <x v="12"/>
    <x v="1"/>
    <x v="0"/>
  </r>
  <r>
    <x v="3"/>
    <x v="49"/>
    <x v="104"/>
    <x v="0"/>
    <x v="0"/>
    <x v="49"/>
    <x v="0"/>
    <x v="0"/>
  </r>
  <r>
    <x v="3"/>
    <x v="49"/>
    <x v="105"/>
    <x v="0"/>
    <x v="0"/>
    <x v="49"/>
    <x v="0"/>
    <x v="0"/>
  </r>
  <r>
    <x v="3"/>
    <x v="49"/>
    <x v="106"/>
    <x v="7"/>
    <x v="0"/>
    <x v="49"/>
    <x v="10"/>
    <x v="0"/>
  </r>
  <r>
    <x v="3"/>
    <x v="50"/>
    <x v="107"/>
    <x v="0"/>
    <x v="0"/>
    <x v="50"/>
    <x v="0"/>
    <x v="0"/>
  </r>
  <r>
    <x v="3"/>
    <x v="50"/>
    <x v="108"/>
    <x v="1"/>
    <x v="0"/>
    <x v="50"/>
    <x v="5"/>
    <x v="0"/>
  </r>
  <r>
    <x v="3"/>
    <x v="32"/>
    <x v="109"/>
    <x v="0"/>
    <x v="2"/>
    <x v="32"/>
    <x v="5"/>
    <x v="0"/>
  </r>
  <r>
    <x v="3"/>
    <x v="51"/>
    <x v="110"/>
    <x v="0"/>
    <x v="2"/>
    <x v="51"/>
    <x v="5"/>
    <x v="0"/>
  </r>
  <r>
    <x v="3"/>
    <x v="52"/>
    <x v="111"/>
    <x v="9"/>
    <x v="0"/>
    <x v="52"/>
    <x v="11"/>
    <x v="0"/>
  </r>
  <r>
    <x v="3"/>
    <x v="52"/>
    <x v="112"/>
    <x v="10"/>
    <x v="0"/>
    <x v="52"/>
    <x v="12"/>
    <x v="0"/>
  </r>
  <r>
    <x v="3"/>
    <x v="52"/>
    <x v="113"/>
    <x v="9"/>
    <x v="0"/>
    <x v="52"/>
    <x v="11"/>
    <x v="0"/>
  </r>
  <r>
    <x v="3"/>
    <x v="52"/>
    <x v="114"/>
    <x v="3"/>
    <x v="0"/>
    <x v="52"/>
    <x v="13"/>
    <x v="0"/>
  </r>
  <r>
    <x v="3"/>
    <x v="52"/>
    <x v="115"/>
    <x v="1"/>
    <x v="0"/>
    <x v="52"/>
    <x v="5"/>
    <x v="0"/>
  </r>
  <r>
    <x v="3"/>
    <x v="52"/>
    <x v="116"/>
    <x v="2"/>
    <x v="0"/>
    <x v="52"/>
    <x v="3"/>
    <x v="0"/>
  </r>
  <r>
    <x v="3"/>
    <x v="52"/>
    <x v="117"/>
    <x v="0"/>
    <x v="0"/>
    <x v="52"/>
    <x v="0"/>
    <x v="0"/>
  </r>
  <r>
    <x v="3"/>
    <x v="52"/>
    <x v="118"/>
    <x v="1"/>
    <x v="0"/>
    <x v="52"/>
    <x v="5"/>
    <x v="0"/>
  </r>
  <r>
    <x v="3"/>
    <x v="35"/>
    <x v="119"/>
    <x v="1"/>
    <x v="0"/>
    <x v="35"/>
    <x v="5"/>
    <x v="0"/>
  </r>
  <r>
    <x v="3"/>
    <x v="52"/>
    <x v="120"/>
    <x v="1"/>
    <x v="0"/>
    <x v="52"/>
    <x v="5"/>
    <x v="0"/>
  </r>
  <r>
    <x v="3"/>
    <x v="52"/>
    <x v="121"/>
    <x v="0"/>
    <x v="0"/>
    <x v="52"/>
    <x v="0"/>
    <x v="0"/>
  </r>
  <r>
    <x v="3"/>
    <x v="52"/>
    <x v="122"/>
    <x v="3"/>
    <x v="0"/>
    <x v="52"/>
    <x v="13"/>
    <x v="0"/>
  </r>
  <r>
    <x v="3"/>
    <x v="52"/>
    <x v="123"/>
    <x v="0"/>
    <x v="0"/>
    <x v="52"/>
    <x v="0"/>
    <x v="0"/>
  </r>
  <r>
    <x v="3"/>
    <x v="52"/>
    <x v="124"/>
    <x v="0"/>
    <x v="0"/>
    <x v="52"/>
    <x v="0"/>
    <x v="0"/>
  </r>
  <r>
    <x v="3"/>
    <x v="52"/>
    <x v="125"/>
    <x v="1"/>
    <x v="0"/>
    <x v="52"/>
    <x v="5"/>
    <x v="0"/>
  </r>
  <r>
    <x v="3"/>
    <x v="52"/>
    <x v="126"/>
    <x v="0"/>
    <x v="0"/>
    <x v="52"/>
    <x v="0"/>
    <x v="0"/>
  </r>
  <r>
    <x v="3"/>
    <x v="32"/>
    <x v="127"/>
    <x v="1"/>
    <x v="2"/>
    <x v="32"/>
    <x v="3"/>
    <x v="0"/>
  </r>
  <r>
    <x v="3"/>
    <x v="53"/>
    <x v="116"/>
    <x v="3"/>
    <x v="0"/>
    <x v="53"/>
    <x v="13"/>
    <x v="0"/>
  </r>
  <r>
    <x v="3"/>
    <x v="54"/>
    <x v="128"/>
    <x v="1"/>
    <x v="2"/>
    <x v="54"/>
    <x v="3"/>
    <x v="0"/>
  </r>
  <r>
    <x v="3"/>
    <x v="55"/>
    <x v="129"/>
    <x v="0"/>
    <x v="2"/>
    <x v="55"/>
    <x v="5"/>
    <x v="0"/>
  </r>
  <r>
    <x v="3"/>
    <x v="56"/>
    <x v="107"/>
    <x v="0"/>
    <x v="1"/>
    <x v="56"/>
    <x v="3"/>
    <x v="0"/>
  </r>
  <r>
    <x v="3"/>
    <x v="57"/>
    <x v="130"/>
    <x v="0"/>
    <x v="2"/>
    <x v="57"/>
    <x v="5"/>
    <x v="0"/>
  </r>
  <r>
    <x v="3"/>
    <x v="58"/>
    <x v="131"/>
    <x v="0"/>
    <x v="2"/>
    <x v="58"/>
    <x v="5"/>
    <x v="0"/>
  </r>
  <r>
    <x v="3"/>
    <x v="59"/>
    <x v="105"/>
    <x v="0"/>
    <x v="2"/>
    <x v="59"/>
    <x v="5"/>
    <x v="0"/>
  </r>
  <r>
    <x v="3"/>
    <x v="59"/>
    <x v="104"/>
    <x v="0"/>
    <x v="2"/>
    <x v="59"/>
    <x v="5"/>
    <x v="0"/>
  </r>
  <r>
    <x v="3"/>
    <x v="59"/>
    <x v="132"/>
    <x v="0"/>
    <x v="2"/>
    <x v="59"/>
    <x v="5"/>
    <x v="0"/>
  </r>
  <r>
    <x v="3"/>
    <x v="32"/>
    <x v="133"/>
    <x v="6"/>
    <x v="2"/>
    <x v="32"/>
    <x v="12"/>
    <x v="0"/>
  </r>
  <r>
    <x v="3"/>
    <x v="35"/>
    <x v="134"/>
    <x v="3"/>
    <x v="0"/>
    <x v="35"/>
    <x v="13"/>
    <x v="0"/>
  </r>
  <r>
    <x v="3"/>
    <x v="32"/>
    <x v="135"/>
    <x v="0"/>
    <x v="2"/>
    <x v="32"/>
    <x v="5"/>
    <x v="0"/>
  </r>
  <r>
    <x v="3"/>
    <x v="32"/>
    <x v="136"/>
    <x v="0"/>
    <x v="2"/>
    <x v="32"/>
    <x v="5"/>
    <x v="0"/>
  </r>
  <r>
    <x v="6"/>
    <x v="34"/>
    <x v="137"/>
    <x v="2"/>
    <x v="0"/>
    <x v="34"/>
    <x v="3"/>
    <x v="0"/>
  </r>
  <r>
    <x v="1"/>
    <x v="11"/>
    <x v="138"/>
    <x v="1"/>
    <x v="1"/>
    <x v="11"/>
    <x v="1"/>
    <x v="0"/>
  </r>
  <r>
    <x v="9"/>
    <x v="60"/>
    <x v="138"/>
    <x v="1"/>
    <x v="2"/>
    <x v="60"/>
    <x v="3"/>
    <x v="0"/>
  </r>
  <r>
    <x v="6"/>
    <x v="14"/>
    <x v="44"/>
    <x v="0"/>
    <x v="0"/>
    <x v="14"/>
    <x v="0"/>
    <x v="0"/>
  </r>
  <r>
    <x v="3"/>
    <x v="32"/>
    <x v="3"/>
    <x v="0"/>
    <x v="2"/>
    <x v="32"/>
    <x v="5"/>
    <x v="0"/>
  </r>
  <r>
    <x v="3"/>
    <x v="32"/>
    <x v="20"/>
    <x v="0"/>
    <x v="2"/>
    <x v="32"/>
    <x v="5"/>
    <x v="0"/>
  </r>
  <r>
    <x v="3"/>
    <x v="32"/>
    <x v="139"/>
    <x v="0"/>
    <x v="2"/>
    <x v="32"/>
    <x v="5"/>
    <x v="0"/>
  </r>
  <r>
    <x v="3"/>
    <x v="32"/>
    <x v="140"/>
    <x v="1"/>
    <x v="2"/>
    <x v="32"/>
    <x v="3"/>
    <x v="0"/>
  </r>
  <r>
    <x v="3"/>
    <x v="32"/>
    <x v="141"/>
    <x v="1"/>
    <x v="2"/>
    <x v="32"/>
    <x v="3"/>
    <x v="0"/>
  </r>
  <r>
    <x v="3"/>
    <x v="32"/>
    <x v="142"/>
    <x v="0"/>
    <x v="2"/>
    <x v="32"/>
    <x v="5"/>
    <x v="0"/>
  </r>
  <r>
    <x v="7"/>
    <x v="15"/>
    <x v="119"/>
    <x v="0"/>
    <x v="0"/>
    <x v="15"/>
    <x v="0"/>
    <x v="0"/>
  </r>
  <r>
    <x v="3"/>
    <x v="32"/>
    <x v="110"/>
    <x v="0"/>
    <x v="2"/>
    <x v="32"/>
    <x v="5"/>
    <x v="0"/>
  </r>
  <r>
    <x v="3"/>
    <x v="32"/>
    <x v="143"/>
    <x v="1"/>
    <x v="2"/>
    <x v="32"/>
    <x v="3"/>
    <x v="0"/>
  </r>
  <r>
    <x v="3"/>
    <x v="32"/>
    <x v="7"/>
    <x v="0"/>
    <x v="2"/>
    <x v="32"/>
    <x v="5"/>
    <x v="0"/>
  </r>
  <r>
    <x v="3"/>
    <x v="32"/>
    <x v="1"/>
    <x v="0"/>
    <x v="2"/>
    <x v="32"/>
    <x v="5"/>
    <x v="0"/>
  </r>
  <r>
    <x v="3"/>
    <x v="32"/>
    <x v="22"/>
    <x v="1"/>
    <x v="2"/>
    <x v="32"/>
    <x v="3"/>
    <x v="0"/>
  </r>
  <r>
    <x v="4"/>
    <x v="10"/>
    <x v="6"/>
    <x v="1"/>
    <x v="1"/>
    <x v="10"/>
    <x v="1"/>
    <x v="0"/>
  </r>
  <r>
    <x v="3"/>
    <x v="32"/>
    <x v="8"/>
    <x v="2"/>
    <x v="2"/>
    <x v="32"/>
    <x v="1"/>
    <x v="0"/>
  </r>
  <r>
    <x v="6"/>
    <x v="34"/>
    <x v="14"/>
    <x v="1"/>
    <x v="0"/>
    <x v="34"/>
    <x v="5"/>
    <x v="0"/>
  </r>
  <r>
    <x v="3"/>
    <x v="32"/>
    <x v="14"/>
    <x v="1"/>
    <x v="2"/>
    <x v="32"/>
    <x v="3"/>
    <x v="0"/>
  </r>
  <r>
    <x v="3"/>
    <x v="35"/>
    <x v="14"/>
    <x v="1"/>
    <x v="0"/>
    <x v="35"/>
    <x v="5"/>
    <x v="0"/>
  </r>
  <r>
    <x v="3"/>
    <x v="32"/>
    <x v="81"/>
    <x v="3"/>
    <x v="2"/>
    <x v="32"/>
    <x v="10"/>
    <x v="0"/>
  </r>
  <r>
    <x v="3"/>
    <x v="21"/>
    <x v="52"/>
    <x v="1"/>
    <x v="2"/>
    <x v="21"/>
    <x v="3"/>
    <x v="0"/>
  </r>
  <r>
    <x v="3"/>
    <x v="32"/>
    <x v="144"/>
    <x v="3"/>
    <x v="2"/>
    <x v="32"/>
    <x v="10"/>
    <x v="0"/>
  </r>
  <r>
    <x v="3"/>
    <x v="35"/>
    <x v="140"/>
    <x v="3"/>
    <x v="0"/>
    <x v="35"/>
    <x v="13"/>
    <x v="0"/>
  </r>
  <r>
    <x v="3"/>
    <x v="35"/>
    <x v="145"/>
    <x v="0"/>
    <x v="0"/>
    <x v="35"/>
    <x v="0"/>
    <x v="0"/>
  </r>
  <r>
    <x v="1"/>
    <x v="24"/>
    <x v="146"/>
    <x v="1"/>
    <x v="1"/>
    <x v="24"/>
    <x v="1"/>
    <x v="0"/>
  </r>
  <r>
    <x v="3"/>
    <x v="35"/>
    <x v="144"/>
    <x v="3"/>
    <x v="0"/>
    <x v="35"/>
    <x v="13"/>
    <x v="0"/>
  </r>
  <r>
    <x v="3"/>
    <x v="35"/>
    <x v="147"/>
    <x v="1"/>
    <x v="0"/>
    <x v="35"/>
    <x v="5"/>
    <x v="0"/>
  </r>
  <r>
    <x v="3"/>
    <x v="35"/>
    <x v="148"/>
    <x v="2"/>
    <x v="0"/>
    <x v="35"/>
    <x v="3"/>
    <x v="0"/>
  </r>
  <r>
    <x v="3"/>
    <x v="35"/>
    <x v="81"/>
    <x v="2"/>
    <x v="0"/>
    <x v="35"/>
    <x v="3"/>
    <x v="0"/>
  </r>
  <r>
    <x v="3"/>
    <x v="35"/>
    <x v="77"/>
    <x v="2"/>
    <x v="0"/>
    <x v="35"/>
    <x v="3"/>
    <x v="0"/>
  </r>
  <r>
    <x v="3"/>
    <x v="48"/>
    <x v="44"/>
    <x v="0"/>
    <x v="0"/>
    <x v="48"/>
    <x v="0"/>
    <x v="0"/>
  </r>
  <r>
    <x v="3"/>
    <x v="35"/>
    <x v="149"/>
    <x v="0"/>
    <x v="0"/>
    <x v="35"/>
    <x v="0"/>
    <x v="0"/>
  </r>
  <r>
    <x v="1"/>
    <x v="25"/>
    <x v="146"/>
    <x v="1"/>
    <x v="2"/>
    <x v="25"/>
    <x v="3"/>
    <x v="0"/>
  </r>
  <r>
    <x v="3"/>
    <x v="35"/>
    <x v="7"/>
    <x v="0"/>
    <x v="0"/>
    <x v="35"/>
    <x v="0"/>
    <x v="0"/>
  </r>
  <r>
    <x v="3"/>
    <x v="35"/>
    <x v="1"/>
    <x v="0"/>
    <x v="0"/>
    <x v="35"/>
    <x v="0"/>
    <x v="0"/>
  </r>
  <r>
    <x v="3"/>
    <x v="35"/>
    <x v="4"/>
    <x v="1"/>
    <x v="0"/>
    <x v="35"/>
    <x v="5"/>
    <x v="0"/>
  </r>
  <r>
    <x v="1"/>
    <x v="61"/>
    <x v="146"/>
    <x v="1"/>
    <x v="1"/>
    <x v="61"/>
    <x v="1"/>
    <x v="0"/>
  </r>
  <r>
    <x v="3"/>
    <x v="48"/>
    <x v="150"/>
    <x v="6"/>
    <x v="0"/>
    <x v="48"/>
    <x v="14"/>
    <x v="0"/>
  </r>
  <r>
    <x v="3"/>
    <x v="35"/>
    <x v="8"/>
    <x v="2"/>
    <x v="0"/>
    <x v="35"/>
    <x v="3"/>
    <x v="0"/>
  </r>
  <r>
    <x v="3"/>
    <x v="35"/>
    <x v="3"/>
    <x v="0"/>
    <x v="0"/>
    <x v="35"/>
    <x v="0"/>
    <x v="0"/>
  </r>
  <r>
    <x v="3"/>
    <x v="22"/>
    <x v="14"/>
    <x v="1"/>
    <x v="2"/>
    <x v="22"/>
    <x v="3"/>
    <x v="0"/>
  </r>
  <r>
    <x v="3"/>
    <x v="23"/>
    <x v="14"/>
    <x v="1"/>
    <x v="0"/>
    <x v="23"/>
    <x v="5"/>
    <x v="0"/>
  </r>
  <r>
    <x v="3"/>
    <x v="35"/>
    <x v="83"/>
    <x v="1"/>
    <x v="0"/>
    <x v="35"/>
    <x v="5"/>
    <x v="0"/>
  </r>
  <r>
    <x v="3"/>
    <x v="35"/>
    <x v="151"/>
    <x v="0"/>
    <x v="0"/>
    <x v="35"/>
    <x v="0"/>
    <x v="0"/>
  </r>
  <r>
    <x v="3"/>
    <x v="51"/>
    <x v="152"/>
    <x v="6"/>
    <x v="2"/>
    <x v="51"/>
    <x v="12"/>
    <x v="0"/>
  </r>
  <r>
    <x v="3"/>
    <x v="35"/>
    <x v="153"/>
    <x v="2"/>
    <x v="0"/>
    <x v="35"/>
    <x v="3"/>
    <x v="0"/>
  </r>
  <r>
    <x v="3"/>
    <x v="35"/>
    <x v="107"/>
    <x v="1"/>
    <x v="0"/>
    <x v="35"/>
    <x v="5"/>
    <x v="0"/>
  </r>
  <r>
    <x v="1"/>
    <x v="1"/>
    <x v="154"/>
    <x v="3"/>
    <x v="1"/>
    <x v="1"/>
    <x v="2"/>
    <x v="0"/>
  </r>
  <r>
    <x v="3"/>
    <x v="35"/>
    <x v="143"/>
    <x v="1"/>
    <x v="0"/>
    <x v="35"/>
    <x v="5"/>
    <x v="0"/>
  </r>
  <r>
    <x v="2"/>
    <x v="3"/>
    <x v="146"/>
    <x v="1"/>
    <x v="2"/>
    <x v="3"/>
    <x v="3"/>
    <x v="0"/>
  </r>
  <r>
    <x v="6"/>
    <x v="14"/>
    <x v="146"/>
    <x v="1"/>
    <x v="0"/>
    <x v="14"/>
    <x v="5"/>
    <x v="0"/>
  </r>
  <r>
    <x v="3"/>
    <x v="48"/>
    <x v="146"/>
    <x v="1"/>
    <x v="0"/>
    <x v="48"/>
    <x v="5"/>
    <x v="0"/>
  </r>
  <r>
    <x v="3"/>
    <x v="21"/>
    <x v="14"/>
    <x v="1"/>
    <x v="2"/>
    <x v="21"/>
    <x v="3"/>
    <x v="0"/>
  </r>
  <r>
    <x v="8"/>
    <x v="16"/>
    <x v="14"/>
    <x v="1"/>
    <x v="2"/>
    <x v="16"/>
    <x v="3"/>
    <x v="0"/>
  </r>
  <r>
    <x v="3"/>
    <x v="35"/>
    <x v="155"/>
    <x v="2"/>
    <x v="0"/>
    <x v="35"/>
    <x v="3"/>
    <x v="0"/>
  </r>
  <r>
    <x v="3"/>
    <x v="22"/>
    <x v="44"/>
    <x v="0"/>
    <x v="2"/>
    <x v="22"/>
    <x v="5"/>
    <x v="0"/>
  </r>
  <r>
    <x v="1"/>
    <x v="2"/>
    <x v="156"/>
    <x v="2"/>
    <x v="2"/>
    <x v="2"/>
    <x v="1"/>
    <x v="0"/>
  </r>
  <r>
    <x v="1"/>
    <x v="2"/>
    <x v="154"/>
    <x v="1"/>
    <x v="2"/>
    <x v="2"/>
    <x v="3"/>
    <x v="0"/>
  </r>
  <r>
    <x v="10"/>
    <x v="28"/>
    <x v="14"/>
    <x v="7"/>
    <x v="0"/>
    <x v="28"/>
    <x v="10"/>
    <x v="0"/>
  </r>
  <r>
    <x v="4"/>
    <x v="10"/>
    <x v="14"/>
    <x v="1"/>
    <x v="1"/>
    <x v="10"/>
    <x v="1"/>
    <x v="0"/>
  </r>
  <r>
    <x v="1"/>
    <x v="2"/>
    <x v="11"/>
    <x v="8"/>
    <x v="2"/>
    <x v="2"/>
    <x v="4"/>
    <x v="0"/>
  </r>
  <r>
    <x v="3"/>
    <x v="22"/>
    <x v="8"/>
    <x v="1"/>
    <x v="2"/>
    <x v="22"/>
    <x v="3"/>
    <x v="0"/>
  </r>
  <r>
    <x v="3"/>
    <x v="22"/>
    <x v="157"/>
    <x v="1"/>
    <x v="2"/>
    <x v="22"/>
    <x v="3"/>
    <x v="0"/>
  </r>
  <r>
    <x v="3"/>
    <x v="22"/>
    <x v="79"/>
    <x v="1"/>
    <x v="2"/>
    <x v="22"/>
    <x v="3"/>
    <x v="0"/>
  </r>
  <r>
    <x v="3"/>
    <x v="22"/>
    <x v="22"/>
    <x v="1"/>
    <x v="2"/>
    <x v="22"/>
    <x v="3"/>
    <x v="0"/>
  </r>
  <r>
    <x v="3"/>
    <x v="22"/>
    <x v="1"/>
    <x v="0"/>
    <x v="2"/>
    <x v="22"/>
    <x v="5"/>
    <x v="0"/>
  </r>
  <r>
    <x v="3"/>
    <x v="22"/>
    <x v="7"/>
    <x v="0"/>
    <x v="2"/>
    <x v="22"/>
    <x v="5"/>
    <x v="0"/>
  </r>
  <r>
    <x v="3"/>
    <x v="22"/>
    <x v="3"/>
    <x v="0"/>
    <x v="2"/>
    <x v="22"/>
    <x v="5"/>
    <x v="0"/>
  </r>
  <r>
    <x v="3"/>
    <x v="22"/>
    <x v="20"/>
    <x v="0"/>
    <x v="2"/>
    <x v="22"/>
    <x v="5"/>
    <x v="0"/>
  </r>
  <r>
    <x v="3"/>
    <x v="22"/>
    <x v="158"/>
    <x v="7"/>
    <x v="2"/>
    <x v="22"/>
    <x v="2"/>
    <x v="0"/>
  </r>
  <r>
    <x v="3"/>
    <x v="22"/>
    <x v="159"/>
    <x v="6"/>
    <x v="2"/>
    <x v="22"/>
    <x v="12"/>
    <x v="0"/>
  </r>
  <r>
    <x v="3"/>
    <x v="35"/>
    <x v="146"/>
    <x v="1"/>
    <x v="0"/>
    <x v="35"/>
    <x v="5"/>
    <x v="0"/>
  </r>
  <r>
    <x v="3"/>
    <x v="22"/>
    <x v="160"/>
    <x v="0"/>
    <x v="2"/>
    <x v="22"/>
    <x v="5"/>
    <x v="0"/>
  </r>
  <r>
    <x v="1"/>
    <x v="11"/>
    <x v="156"/>
    <x v="2"/>
    <x v="1"/>
    <x v="11"/>
    <x v="4"/>
    <x v="0"/>
  </r>
  <r>
    <x v="10"/>
    <x v="28"/>
    <x v="15"/>
    <x v="1"/>
    <x v="0"/>
    <x v="28"/>
    <x v="5"/>
    <x v="0"/>
  </r>
  <r>
    <x v="3"/>
    <x v="22"/>
    <x v="13"/>
    <x v="0"/>
    <x v="2"/>
    <x v="22"/>
    <x v="5"/>
    <x v="0"/>
  </r>
  <r>
    <x v="3"/>
    <x v="23"/>
    <x v="44"/>
    <x v="0"/>
    <x v="0"/>
    <x v="23"/>
    <x v="0"/>
    <x v="0"/>
  </r>
  <r>
    <x v="1"/>
    <x v="5"/>
    <x v="154"/>
    <x v="1"/>
    <x v="2"/>
    <x v="5"/>
    <x v="3"/>
    <x v="0"/>
  </r>
  <r>
    <x v="1"/>
    <x v="11"/>
    <x v="11"/>
    <x v="7"/>
    <x v="1"/>
    <x v="11"/>
    <x v="9"/>
    <x v="0"/>
  </r>
  <r>
    <x v="1"/>
    <x v="9"/>
    <x v="11"/>
    <x v="7"/>
    <x v="2"/>
    <x v="9"/>
    <x v="2"/>
    <x v="0"/>
  </r>
  <r>
    <x v="1"/>
    <x v="25"/>
    <x v="11"/>
    <x v="1"/>
    <x v="2"/>
    <x v="25"/>
    <x v="3"/>
    <x v="0"/>
  </r>
  <r>
    <x v="9"/>
    <x v="18"/>
    <x v="161"/>
    <x v="1"/>
    <x v="2"/>
    <x v="18"/>
    <x v="3"/>
    <x v="0"/>
  </r>
  <r>
    <x v="3"/>
    <x v="23"/>
    <x v="13"/>
    <x v="0"/>
    <x v="0"/>
    <x v="23"/>
    <x v="0"/>
    <x v="0"/>
  </r>
  <r>
    <x v="3"/>
    <x v="23"/>
    <x v="8"/>
    <x v="1"/>
    <x v="0"/>
    <x v="23"/>
    <x v="5"/>
    <x v="0"/>
  </r>
  <r>
    <x v="3"/>
    <x v="23"/>
    <x v="157"/>
    <x v="1"/>
    <x v="0"/>
    <x v="23"/>
    <x v="5"/>
    <x v="0"/>
  </r>
  <r>
    <x v="6"/>
    <x v="42"/>
    <x v="6"/>
    <x v="2"/>
    <x v="0"/>
    <x v="42"/>
    <x v="3"/>
    <x v="0"/>
  </r>
  <r>
    <x v="3"/>
    <x v="23"/>
    <x v="162"/>
    <x v="1"/>
    <x v="0"/>
    <x v="23"/>
    <x v="5"/>
    <x v="0"/>
  </r>
  <r>
    <x v="3"/>
    <x v="23"/>
    <x v="4"/>
    <x v="1"/>
    <x v="0"/>
    <x v="23"/>
    <x v="5"/>
    <x v="0"/>
  </r>
  <r>
    <x v="3"/>
    <x v="23"/>
    <x v="1"/>
    <x v="0"/>
    <x v="0"/>
    <x v="23"/>
    <x v="0"/>
    <x v="0"/>
  </r>
  <r>
    <x v="3"/>
    <x v="23"/>
    <x v="7"/>
    <x v="0"/>
    <x v="0"/>
    <x v="23"/>
    <x v="0"/>
    <x v="0"/>
  </r>
  <r>
    <x v="3"/>
    <x v="23"/>
    <x v="20"/>
    <x v="0"/>
    <x v="0"/>
    <x v="23"/>
    <x v="0"/>
    <x v="0"/>
  </r>
  <r>
    <x v="3"/>
    <x v="23"/>
    <x v="3"/>
    <x v="0"/>
    <x v="0"/>
    <x v="23"/>
    <x v="0"/>
    <x v="0"/>
  </r>
  <r>
    <x v="3"/>
    <x v="23"/>
    <x v="160"/>
    <x v="0"/>
    <x v="0"/>
    <x v="23"/>
    <x v="0"/>
    <x v="0"/>
  </r>
  <r>
    <x v="3"/>
    <x v="23"/>
    <x v="163"/>
    <x v="0"/>
    <x v="0"/>
    <x v="23"/>
    <x v="0"/>
    <x v="0"/>
  </r>
  <r>
    <x v="3"/>
    <x v="23"/>
    <x v="164"/>
    <x v="0"/>
    <x v="0"/>
    <x v="23"/>
    <x v="0"/>
    <x v="0"/>
  </r>
  <r>
    <x v="3"/>
    <x v="23"/>
    <x v="165"/>
    <x v="0"/>
    <x v="0"/>
    <x v="23"/>
    <x v="0"/>
    <x v="0"/>
  </r>
  <r>
    <x v="3"/>
    <x v="23"/>
    <x v="166"/>
    <x v="0"/>
    <x v="0"/>
    <x v="23"/>
    <x v="0"/>
    <x v="0"/>
  </r>
  <r>
    <x v="3"/>
    <x v="23"/>
    <x v="167"/>
    <x v="0"/>
    <x v="0"/>
    <x v="23"/>
    <x v="0"/>
    <x v="0"/>
  </r>
  <r>
    <x v="3"/>
    <x v="23"/>
    <x v="168"/>
    <x v="0"/>
    <x v="0"/>
    <x v="23"/>
    <x v="0"/>
    <x v="0"/>
  </r>
  <r>
    <x v="3"/>
    <x v="23"/>
    <x v="169"/>
    <x v="0"/>
    <x v="0"/>
    <x v="23"/>
    <x v="0"/>
    <x v="0"/>
  </r>
  <r>
    <x v="1"/>
    <x v="6"/>
    <x v="154"/>
    <x v="0"/>
    <x v="1"/>
    <x v="6"/>
    <x v="3"/>
    <x v="0"/>
  </r>
  <r>
    <x v="3"/>
    <x v="22"/>
    <x v="146"/>
    <x v="1"/>
    <x v="2"/>
    <x v="22"/>
    <x v="3"/>
    <x v="0"/>
  </r>
  <r>
    <x v="3"/>
    <x v="21"/>
    <x v="146"/>
    <x v="1"/>
    <x v="2"/>
    <x v="21"/>
    <x v="3"/>
    <x v="0"/>
  </r>
  <r>
    <x v="3"/>
    <x v="32"/>
    <x v="170"/>
    <x v="0"/>
    <x v="2"/>
    <x v="32"/>
    <x v="5"/>
    <x v="0"/>
  </r>
  <r>
    <x v="11"/>
    <x v="26"/>
    <x v="11"/>
    <x v="7"/>
    <x v="2"/>
    <x v="26"/>
    <x v="2"/>
    <x v="0"/>
  </r>
  <r>
    <x v="12"/>
    <x v="40"/>
    <x v="11"/>
    <x v="1"/>
    <x v="2"/>
    <x v="40"/>
    <x v="3"/>
    <x v="0"/>
  </r>
  <r>
    <x v="9"/>
    <x v="18"/>
    <x v="11"/>
    <x v="8"/>
    <x v="2"/>
    <x v="18"/>
    <x v="4"/>
    <x v="0"/>
  </r>
  <r>
    <x v="1"/>
    <x v="9"/>
    <x v="3"/>
    <x v="0"/>
    <x v="2"/>
    <x v="9"/>
    <x v="5"/>
    <x v="0"/>
  </r>
  <r>
    <x v="6"/>
    <x v="34"/>
    <x v="6"/>
    <x v="2"/>
    <x v="0"/>
    <x v="34"/>
    <x v="3"/>
    <x v="0"/>
  </r>
  <r>
    <x v="7"/>
    <x v="15"/>
    <x v="44"/>
    <x v="0"/>
    <x v="0"/>
    <x v="15"/>
    <x v="0"/>
    <x v="0"/>
  </r>
  <r>
    <x v="8"/>
    <x v="16"/>
    <x v="146"/>
    <x v="1"/>
    <x v="2"/>
    <x v="16"/>
    <x v="3"/>
    <x v="0"/>
  </r>
  <r>
    <x v="1"/>
    <x v="11"/>
    <x v="154"/>
    <x v="1"/>
    <x v="1"/>
    <x v="11"/>
    <x v="1"/>
    <x v="0"/>
  </r>
  <r>
    <x v="6"/>
    <x v="34"/>
    <x v="11"/>
    <x v="1"/>
    <x v="0"/>
    <x v="34"/>
    <x v="5"/>
    <x v="0"/>
  </r>
  <r>
    <x v="3"/>
    <x v="32"/>
    <x v="11"/>
    <x v="3"/>
    <x v="2"/>
    <x v="32"/>
    <x v="10"/>
    <x v="0"/>
  </r>
  <r>
    <x v="3"/>
    <x v="35"/>
    <x v="11"/>
    <x v="1"/>
    <x v="0"/>
    <x v="35"/>
    <x v="5"/>
    <x v="0"/>
  </r>
  <r>
    <x v="3"/>
    <x v="22"/>
    <x v="11"/>
    <x v="1"/>
    <x v="2"/>
    <x v="22"/>
    <x v="3"/>
    <x v="0"/>
  </r>
  <r>
    <x v="1"/>
    <x v="25"/>
    <x v="3"/>
    <x v="0"/>
    <x v="2"/>
    <x v="25"/>
    <x v="5"/>
    <x v="0"/>
  </r>
  <r>
    <x v="3"/>
    <x v="21"/>
    <x v="13"/>
    <x v="1"/>
    <x v="2"/>
    <x v="21"/>
    <x v="3"/>
    <x v="0"/>
  </r>
  <r>
    <x v="3"/>
    <x v="21"/>
    <x v="8"/>
    <x v="2"/>
    <x v="2"/>
    <x v="21"/>
    <x v="1"/>
    <x v="0"/>
  </r>
  <r>
    <x v="3"/>
    <x v="21"/>
    <x v="157"/>
    <x v="1"/>
    <x v="2"/>
    <x v="21"/>
    <x v="3"/>
    <x v="0"/>
  </r>
  <r>
    <x v="3"/>
    <x v="32"/>
    <x v="6"/>
    <x v="2"/>
    <x v="2"/>
    <x v="32"/>
    <x v="1"/>
    <x v="0"/>
  </r>
  <r>
    <x v="1"/>
    <x v="9"/>
    <x v="154"/>
    <x v="1"/>
    <x v="2"/>
    <x v="9"/>
    <x v="3"/>
    <x v="0"/>
  </r>
  <r>
    <x v="3"/>
    <x v="21"/>
    <x v="144"/>
    <x v="3"/>
    <x v="2"/>
    <x v="21"/>
    <x v="10"/>
    <x v="0"/>
  </r>
  <r>
    <x v="3"/>
    <x v="21"/>
    <x v="4"/>
    <x v="1"/>
    <x v="2"/>
    <x v="21"/>
    <x v="3"/>
    <x v="0"/>
  </r>
  <r>
    <x v="3"/>
    <x v="21"/>
    <x v="1"/>
    <x v="0"/>
    <x v="2"/>
    <x v="21"/>
    <x v="5"/>
    <x v="0"/>
  </r>
  <r>
    <x v="3"/>
    <x v="21"/>
    <x v="7"/>
    <x v="0"/>
    <x v="2"/>
    <x v="21"/>
    <x v="5"/>
    <x v="0"/>
  </r>
  <r>
    <x v="8"/>
    <x v="16"/>
    <x v="44"/>
    <x v="0"/>
    <x v="2"/>
    <x v="16"/>
    <x v="5"/>
    <x v="0"/>
  </r>
  <r>
    <x v="3"/>
    <x v="21"/>
    <x v="20"/>
    <x v="0"/>
    <x v="2"/>
    <x v="21"/>
    <x v="5"/>
    <x v="0"/>
  </r>
  <r>
    <x v="3"/>
    <x v="21"/>
    <x v="3"/>
    <x v="0"/>
    <x v="2"/>
    <x v="21"/>
    <x v="5"/>
    <x v="0"/>
  </r>
  <r>
    <x v="0"/>
    <x v="0"/>
    <x v="146"/>
    <x v="1"/>
    <x v="0"/>
    <x v="0"/>
    <x v="5"/>
    <x v="0"/>
  </r>
  <r>
    <x v="1"/>
    <x v="9"/>
    <x v="156"/>
    <x v="7"/>
    <x v="2"/>
    <x v="9"/>
    <x v="2"/>
    <x v="0"/>
  </r>
  <r>
    <x v="3"/>
    <x v="21"/>
    <x v="143"/>
    <x v="1"/>
    <x v="2"/>
    <x v="21"/>
    <x v="3"/>
    <x v="0"/>
  </r>
  <r>
    <x v="9"/>
    <x v="62"/>
    <x v="171"/>
    <x v="1"/>
    <x v="2"/>
    <x v="62"/>
    <x v="3"/>
    <x v="0"/>
  </r>
  <r>
    <x v="3"/>
    <x v="21"/>
    <x v="160"/>
    <x v="0"/>
    <x v="2"/>
    <x v="21"/>
    <x v="5"/>
    <x v="0"/>
  </r>
  <r>
    <x v="3"/>
    <x v="21"/>
    <x v="172"/>
    <x v="0"/>
    <x v="2"/>
    <x v="21"/>
    <x v="5"/>
    <x v="0"/>
  </r>
  <r>
    <x v="3"/>
    <x v="21"/>
    <x v="173"/>
    <x v="0"/>
    <x v="2"/>
    <x v="21"/>
    <x v="5"/>
    <x v="0"/>
  </r>
  <r>
    <x v="3"/>
    <x v="21"/>
    <x v="174"/>
    <x v="0"/>
    <x v="2"/>
    <x v="21"/>
    <x v="5"/>
    <x v="0"/>
  </r>
  <r>
    <x v="3"/>
    <x v="21"/>
    <x v="131"/>
    <x v="0"/>
    <x v="2"/>
    <x v="21"/>
    <x v="5"/>
    <x v="0"/>
  </r>
  <r>
    <x v="3"/>
    <x v="23"/>
    <x v="11"/>
    <x v="1"/>
    <x v="0"/>
    <x v="23"/>
    <x v="5"/>
    <x v="0"/>
  </r>
  <r>
    <x v="7"/>
    <x v="15"/>
    <x v="8"/>
    <x v="2"/>
    <x v="0"/>
    <x v="15"/>
    <x v="3"/>
    <x v="0"/>
  </r>
  <r>
    <x v="1"/>
    <x v="25"/>
    <x v="154"/>
    <x v="1"/>
    <x v="2"/>
    <x v="25"/>
    <x v="3"/>
    <x v="0"/>
  </r>
  <r>
    <x v="3"/>
    <x v="22"/>
    <x v="6"/>
    <x v="2"/>
    <x v="2"/>
    <x v="22"/>
    <x v="1"/>
    <x v="0"/>
  </r>
  <r>
    <x v="7"/>
    <x v="15"/>
    <x v="79"/>
    <x v="3"/>
    <x v="0"/>
    <x v="15"/>
    <x v="13"/>
    <x v="0"/>
  </r>
  <r>
    <x v="7"/>
    <x v="15"/>
    <x v="3"/>
    <x v="1"/>
    <x v="0"/>
    <x v="15"/>
    <x v="5"/>
    <x v="0"/>
  </r>
  <r>
    <x v="7"/>
    <x v="15"/>
    <x v="24"/>
    <x v="3"/>
    <x v="0"/>
    <x v="15"/>
    <x v="13"/>
    <x v="0"/>
  </r>
  <r>
    <x v="7"/>
    <x v="15"/>
    <x v="34"/>
    <x v="1"/>
    <x v="0"/>
    <x v="15"/>
    <x v="5"/>
    <x v="0"/>
  </r>
  <r>
    <x v="1"/>
    <x v="11"/>
    <x v="26"/>
    <x v="1"/>
    <x v="1"/>
    <x v="11"/>
    <x v="1"/>
    <x v="0"/>
  </r>
  <r>
    <x v="7"/>
    <x v="15"/>
    <x v="107"/>
    <x v="0"/>
    <x v="0"/>
    <x v="15"/>
    <x v="0"/>
    <x v="0"/>
  </r>
  <r>
    <x v="7"/>
    <x v="15"/>
    <x v="45"/>
    <x v="1"/>
    <x v="0"/>
    <x v="15"/>
    <x v="5"/>
    <x v="0"/>
  </r>
  <r>
    <x v="3"/>
    <x v="52"/>
    <x v="175"/>
    <x v="0"/>
    <x v="0"/>
    <x v="52"/>
    <x v="0"/>
    <x v="0"/>
  </r>
  <r>
    <x v="7"/>
    <x v="15"/>
    <x v="149"/>
    <x v="0"/>
    <x v="0"/>
    <x v="15"/>
    <x v="0"/>
    <x v="0"/>
  </r>
  <r>
    <x v="7"/>
    <x v="15"/>
    <x v="176"/>
    <x v="0"/>
    <x v="0"/>
    <x v="15"/>
    <x v="0"/>
    <x v="0"/>
  </r>
  <r>
    <x v="10"/>
    <x v="28"/>
    <x v="156"/>
    <x v="8"/>
    <x v="0"/>
    <x v="28"/>
    <x v="1"/>
    <x v="0"/>
  </r>
  <r>
    <x v="8"/>
    <x v="16"/>
    <x v="1"/>
    <x v="0"/>
    <x v="2"/>
    <x v="16"/>
    <x v="5"/>
    <x v="0"/>
  </r>
  <r>
    <x v="8"/>
    <x v="16"/>
    <x v="7"/>
    <x v="0"/>
    <x v="2"/>
    <x v="16"/>
    <x v="5"/>
    <x v="0"/>
  </r>
  <r>
    <x v="8"/>
    <x v="16"/>
    <x v="45"/>
    <x v="1"/>
    <x v="2"/>
    <x v="16"/>
    <x v="3"/>
    <x v="0"/>
  </r>
  <r>
    <x v="1"/>
    <x v="24"/>
    <x v="0"/>
    <x v="0"/>
    <x v="1"/>
    <x v="24"/>
    <x v="3"/>
    <x v="0"/>
  </r>
  <r>
    <x v="9"/>
    <x v="18"/>
    <x v="0"/>
    <x v="0"/>
    <x v="2"/>
    <x v="18"/>
    <x v="5"/>
    <x v="0"/>
  </r>
  <r>
    <x v="2"/>
    <x v="3"/>
    <x v="3"/>
    <x v="0"/>
    <x v="2"/>
    <x v="3"/>
    <x v="5"/>
    <x v="0"/>
  </r>
  <r>
    <x v="8"/>
    <x v="16"/>
    <x v="177"/>
    <x v="0"/>
    <x v="2"/>
    <x v="16"/>
    <x v="5"/>
    <x v="0"/>
  </r>
  <r>
    <x v="3"/>
    <x v="23"/>
    <x v="6"/>
    <x v="2"/>
    <x v="0"/>
    <x v="23"/>
    <x v="3"/>
    <x v="0"/>
  </r>
  <r>
    <x v="3"/>
    <x v="21"/>
    <x v="11"/>
    <x v="1"/>
    <x v="2"/>
    <x v="21"/>
    <x v="3"/>
    <x v="0"/>
  </r>
  <r>
    <x v="10"/>
    <x v="28"/>
    <x v="11"/>
    <x v="8"/>
    <x v="0"/>
    <x v="28"/>
    <x v="1"/>
    <x v="0"/>
  </r>
  <r>
    <x v="1"/>
    <x v="7"/>
    <x v="154"/>
    <x v="0"/>
    <x v="1"/>
    <x v="7"/>
    <x v="3"/>
    <x v="0"/>
  </r>
  <r>
    <x v="8"/>
    <x v="16"/>
    <x v="8"/>
    <x v="1"/>
    <x v="2"/>
    <x v="16"/>
    <x v="3"/>
    <x v="0"/>
  </r>
  <r>
    <x v="10"/>
    <x v="28"/>
    <x v="178"/>
    <x v="1"/>
    <x v="0"/>
    <x v="28"/>
    <x v="5"/>
    <x v="0"/>
  </r>
  <r>
    <x v="10"/>
    <x v="28"/>
    <x v="66"/>
    <x v="1"/>
    <x v="0"/>
    <x v="28"/>
    <x v="5"/>
    <x v="0"/>
  </r>
  <r>
    <x v="10"/>
    <x v="28"/>
    <x v="16"/>
    <x v="1"/>
    <x v="0"/>
    <x v="28"/>
    <x v="5"/>
    <x v="0"/>
  </r>
  <r>
    <x v="6"/>
    <x v="14"/>
    <x v="3"/>
    <x v="0"/>
    <x v="0"/>
    <x v="14"/>
    <x v="0"/>
    <x v="0"/>
  </r>
  <r>
    <x v="3"/>
    <x v="48"/>
    <x v="3"/>
    <x v="0"/>
    <x v="0"/>
    <x v="48"/>
    <x v="0"/>
    <x v="0"/>
  </r>
  <r>
    <x v="10"/>
    <x v="28"/>
    <x v="12"/>
    <x v="1"/>
    <x v="0"/>
    <x v="28"/>
    <x v="5"/>
    <x v="0"/>
  </r>
  <r>
    <x v="1"/>
    <x v="2"/>
    <x v="13"/>
    <x v="2"/>
    <x v="2"/>
    <x v="2"/>
    <x v="1"/>
    <x v="0"/>
  </r>
  <r>
    <x v="1"/>
    <x v="11"/>
    <x v="13"/>
    <x v="2"/>
    <x v="1"/>
    <x v="11"/>
    <x v="4"/>
    <x v="0"/>
  </r>
  <r>
    <x v="1"/>
    <x v="9"/>
    <x v="13"/>
    <x v="2"/>
    <x v="2"/>
    <x v="9"/>
    <x v="1"/>
    <x v="0"/>
  </r>
  <r>
    <x v="10"/>
    <x v="28"/>
    <x v="8"/>
    <x v="2"/>
    <x v="0"/>
    <x v="28"/>
    <x v="3"/>
    <x v="0"/>
  </r>
  <r>
    <x v="1"/>
    <x v="9"/>
    <x v="26"/>
    <x v="1"/>
    <x v="2"/>
    <x v="9"/>
    <x v="3"/>
    <x v="0"/>
  </r>
  <r>
    <x v="8"/>
    <x v="16"/>
    <x v="3"/>
    <x v="0"/>
    <x v="2"/>
    <x v="16"/>
    <x v="5"/>
    <x v="0"/>
  </r>
  <r>
    <x v="10"/>
    <x v="28"/>
    <x v="32"/>
    <x v="0"/>
    <x v="0"/>
    <x v="28"/>
    <x v="0"/>
    <x v="0"/>
  </r>
  <r>
    <x v="10"/>
    <x v="28"/>
    <x v="38"/>
    <x v="1"/>
    <x v="0"/>
    <x v="28"/>
    <x v="5"/>
    <x v="0"/>
  </r>
  <r>
    <x v="5"/>
    <x v="12"/>
    <x v="0"/>
    <x v="0"/>
    <x v="1"/>
    <x v="12"/>
    <x v="3"/>
    <x v="0"/>
  </r>
  <r>
    <x v="11"/>
    <x v="26"/>
    <x v="154"/>
    <x v="1"/>
    <x v="2"/>
    <x v="26"/>
    <x v="3"/>
    <x v="0"/>
  </r>
  <r>
    <x v="12"/>
    <x v="40"/>
    <x v="179"/>
    <x v="0"/>
    <x v="2"/>
    <x v="40"/>
    <x v="5"/>
    <x v="0"/>
  </r>
  <r>
    <x v="10"/>
    <x v="28"/>
    <x v="3"/>
    <x v="0"/>
    <x v="0"/>
    <x v="28"/>
    <x v="0"/>
    <x v="0"/>
  </r>
  <r>
    <x v="10"/>
    <x v="28"/>
    <x v="18"/>
    <x v="2"/>
    <x v="0"/>
    <x v="28"/>
    <x v="3"/>
    <x v="0"/>
  </r>
  <r>
    <x v="10"/>
    <x v="28"/>
    <x v="17"/>
    <x v="0"/>
    <x v="0"/>
    <x v="28"/>
    <x v="0"/>
    <x v="0"/>
  </r>
  <r>
    <x v="10"/>
    <x v="28"/>
    <x v="33"/>
    <x v="0"/>
    <x v="0"/>
    <x v="28"/>
    <x v="0"/>
    <x v="0"/>
  </r>
  <r>
    <x v="10"/>
    <x v="28"/>
    <x v="34"/>
    <x v="0"/>
    <x v="0"/>
    <x v="28"/>
    <x v="0"/>
    <x v="0"/>
  </r>
  <r>
    <x v="10"/>
    <x v="28"/>
    <x v="35"/>
    <x v="0"/>
    <x v="0"/>
    <x v="28"/>
    <x v="0"/>
    <x v="0"/>
  </r>
  <r>
    <x v="1"/>
    <x v="13"/>
    <x v="26"/>
    <x v="1"/>
    <x v="2"/>
    <x v="13"/>
    <x v="3"/>
    <x v="0"/>
  </r>
  <r>
    <x v="11"/>
    <x v="26"/>
    <x v="26"/>
    <x v="1"/>
    <x v="2"/>
    <x v="26"/>
    <x v="3"/>
    <x v="0"/>
  </r>
  <r>
    <x v="10"/>
    <x v="19"/>
    <x v="180"/>
    <x v="0"/>
    <x v="0"/>
    <x v="19"/>
    <x v="0"/>
    <x v="0"/>
  </r>
  <r>
    <x v="10"/>
    <x v="19"/>
    <x v="181"/>
    <x v="0"/>
    <x v="0"/>
    <x v="19"/>
    <x v="0"/>
    <x v="0"/>
  </r>
  <r>
    <x v="10"/>
    <x v="19"/>
    <x v="79"/>
    <x v="0"/>
    <x v="0"/>
    <x v="19"/>
    <x v="0"/>
    <x v="0"/>
  </r>
  <r>
    <x v="10"/>
    <x v="19"/>
    <x v="130"/>
    <x v="0"/>
    <x v="0"/>
    <x v="19"/>
    <x v="0"/>
    <x v="0"/>
  </r>
  <r>
    <x v="10"/>
    <x v="19"/>
    <x v="182"/>
    <x v="0"/>
    <x v="0"/>
    <x v="19"/>
    <x v="0"/>
    <x v="0"/>
  </r>
  <r>
    <x v="10"/>
    <x v="19"/>
    <x v="183"/>
    <x v="1"/>
    <x v="0"/>
    <x v="19"/>
    <x v="5"/>
    <x v="0"/>
  </r>
  <r>
    <x v="10"/>
    <x v="19"/>
    <x v="54"/>
    <x v="0"/>
    <x v="0"/>
    <x v="19"/>
    <x v="0"/>
    <x v="0"/>
  </r>
  <r>
    <x v="9"/>
    <x v="18"/>
    <x v="26"/>
    <x v="1"/>
    <x v="2"/>
    <x v="18"/>
    <x v="3"/>
    <x v="0"/>
  </r>
  <r>
    <x v="3"/>
    <x v="21"/>
    <x v="6"/>
    <x v="2"/>
    <x v="2"/>
    <x v="21"/>
    <x v="1"/>
    <x v="0"/>
  </r>
  <r>
    <x v="9"/>
    <x v="18"/>
    <x v="13"/>
    <x v="7"/>
    <x v="2"/>
    <x v="18"/>
    <x v="2"/>
    <x v="0"/>
  </r>
  <r>
    <x v="9"/>
    <x v="18"/>
    <x v="3"/>
    <x v="0"/>
    <x v="2"/>
    <x v="18"/>
    <x v="5"/>
    <x v="0"/>
  </r>
  <r>
    <x v="6"/>
    <x v="42"/>
    <x v="0"/>
    <x v="0"/>
    <x v="0"/>
    <x v="42"/>
    <x v="0"/>
    <x v="0"/>
  </r>
  <r>
    <x v="10"/>
    <x v="28"/>
    <x v="179"/>
    <x v="0"/>
    <x v="0"/>
    <x v="28"/>
    <x v="0"/>
    <x v="0"/>
  </r>
  <r>
    <x v="10"/>
    <x v="63"/>
    <x v="80"/>
    <x v="0"/>
    <x v="0"/>
    <x v="63"/>
    <x v="0"/>
    <x v="0"/>
  </r>
  <r>
    <x v="4"/>
    <x v="10"/>
    <x v="184"/>
    <x v="0"/>
    <x v="1"/>
    <x v="10"/>
    <x v="3"/>
    <x v="0"/>
  </r>
  <r>
    <x v="4"/>
    <x v="10"/>
    <x v="185"/>
    <x v="0"/>
    <x v="1"/>
    <x v="10"/>
    <x v="3"/>
    <x v="0"/>
  </r>
  <r>
    <x v="4"/>
    <x v="10"/>
    <x v="186"/>
    <x v="0"/>
    <x v="1"/>
    <x v="10"/>
    <x v="3"/>
    <x v="0"/>
  </r>
  <r>
    <x v="4"/>
    <x v="10"/>
    <x v="187"/>
    <x v="0"/>
    <x v="1"/>
    <x v="10"/>
    <x v="3"/>
    <x v="0"/>
  </r>
  <r>
    <x v="4"/>
    <x v="10"/>
    <x v="188"/>
    <x v="0"/>
    <x v="1"/>
    <x v="10"/>
    <x v="3"/>
    <x v="0"/>
  </r>
  <r>
    <x v="4"/>
    <x v="10"/>
    <x v="189"/>
    <x v="0"/>
    <x v="1"/>
    <x v="10"/>
    <x v="3"/>
    <x v="0"/>
  </r>
  <r>
    <x v="4"/>
    <x v="10"/>
    <x v="8"/>
    <x v="0"/>
    <x v="1"/>
    <x v="10"/>
    <x v="3"/>
    <x v="0"/>
  </r>
  <r>
    <x v="3"/>
    <x v="48"/>
    <x v="0"/>
    <x v="0"/>
    <x v="0"/>
    <x v="48"/>
    <x v="0"/>
    <x v="0"/>
  </r>
  <r>
    <x v="1"/>
    <x v="24"/>
    <x v="150"/>
    <x v="1"/>
    <x v="1"/>
    <x v="24"/>
    <x v="1"/>
    <x v="0"/>
  </r>
  <r>
    <x v="4"/>
    <x v="10"/>
    <x v="22"/>
    <x v="0"/>
    <x v="1"/>
    <x v="10"/>
    <x v="3"/>
    <x v="0"/>
  </r>
  <r>
    <x v="4"/>
    <x v="10"/>
    <x v="190"/>
    <x v="0"/>
    <x v="1"/>
    <x v="10"/>
    <x v="3"/>
    <x v="0"/>
  </r>
  <r>
    <x v="3"/>
    <x v="48"/>
    <x v="191"/>
    <x v="0"/>
    <x v="0"/>
    <x v="48"/>
    <x v="0"/>
    <x v="0"/>
  </r>
  <r>
    <x v="4"/>
    <x v="10"/>
    <x v="176"/>
    <x v="7"/>
    <x v="1"/>
    <x v="10"/>
    <x v="9"/>
    <x v="0"/>
  </r>
  <r>
    <x v="9"/>
    <x v="43"/>
    <x v="179"/>
    <x v="1"/>
    <x v="0"/>
    <x v="43"/>
    <x v="5"/>
    <x v="0"/>
  </r>
  <r>
    <x v="3"/>
    <x v="32"/>
    <x v="191"/>
    <x v="0"/>
    <x v="2"/>
    <x v="32"/>
    <x v="5"/>
    <x v="0"/>
  </r>
  <r>
    <x v="0"/>
    <x v="0"/>
    <x v="8"/>
    <x v="1"/>
    <x v="0"/>
    <x v="0"/>
    <x v="5"/>
    <x v="0"/>
  </r>
  <r>
    <x v="10"/>
    <x v="28"/>
    <x v="179"/>
    <x v="1"/>
    <x v="0"/>
    <x v="28"/>
    <x v="5"/>
    <x v="0"/>
  </r>
  <r>
    <x v="0"/>
    <x v="0"/>
    <x v="43"/>
    <x v="0"/>
    <x v="0"/>
    <x v="0"/>
    <x v="0"/>
    <x v="0"/>
  </r>
  <r>
    <x v="8"/>
    <x v="16"/>
    <x v="0"/>
    <x v="0"/>
    <x v="2"/>
    <x v="16"/>
    <x v="5"/>
    <x v="0"/>
  </r>
  <r>
    <x v="0"/>
    <x v="0"/>
    <x v="67"/>
    <x v="0"/>
    <x v="0"/>
    <x v="0"/>
    <x v="0"/>
    <x v="0"/>
  </r>
  <r>
    <x v="0"/>
    <x v="0"/>
    <x v="97"/>
    <x v="0"/>
    <x v="0"/>
    <x v="0"/>
    <x v="0"/>
    <x v="0"/>
  </r>
  <r>
    <x v="0"/>
    <x v="0"/>
    <x v="192"/>
    <x v="0"/>
    <x v="0"/>
    <x v="0"/>
    <x v="0"/>
    <x v="0"/>
  </r>
  <r>
    <x v="0"/>
    <x v="0"/>
    <x v="101"/>
    <x v="0"/>
    <x v="0"/>
    <x v="0"/>
    <x v="0"/>
    <x v="0"/>
  </r>
  <r>
    <x v="0"/>
    <x v="0"/>
    <x v="102"/>
    <x v="0"/>
    <x v="0"/>
    <x v="0"/>
    <x v="0"/>
    <x v="0"/>
  </r>
  <r>
    <x v="0"/>
    <x v="0"/>
    <x v="103"/>
    <x v="3"/>
    <x v="0"/>
    <x v="0"/>
    <x v="13"/>
    <x v="0"/>
  </r>
  <r>
    <x v="0"/>
    <x v="0"/>
    <x v="193"/>
    <x v="0"/>
    <x v="0"/>
    <x v="0"/>
    <x v="0"/>
    <x v="0"/>
  </r>
  <r>
    <x v="0"/>
    <x v="0"/>
    <x v="194"/>
    <x v="1"/>
    <x v="0"/>
    <x v="0"/>
    <x v="5"/>
    <x v="0"/>
  </r>
  <r>
    <x v="0"/>
    <x v="64"/>
    <x v="195"/>
    <x v="0"/>
    <x v="0"/>
    <x v="64"/>
    <x v="0"/>
    <x v="0"/>
  </r>
  <r>
    <x v="0"/>
    <x v="64"/>
    <x v="71"/>
    <x v="0"/>
    <x v="0"/>
    <x v="64"/>
    <x v="0"/>
    <x v="0"/>
  </r>
  <r>
    <x v="10"/>
    <x v="19"/>
    <x v="26"/>
    <x v="1"/>
    <x v="0"/>
    <x v="19"/>
    <x v="5"/>
    <x v="0"/>
  </r>
  <r>
    <x v="3"/>
    <x v="32"/>
    <x v="196"/>
    <x v="1"/>
    <x v="2"/>
    <x v="32"/>
    <x v="3"/>
    <x v="0"/>
  </r>
  <r>
    <x v="9"/>
    <x v="65"/>
    <x v="160"/>
    <x v="0"/>
    <x v="2"/>
    <x v="65"/>
    <x v="5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6" useAutoFormatting="1" compact="0" indent="0" compactData="0" showDrill="1" multipleFieldFilters="0">
  <location ref="A3:B71" firstHeaderRow="1" firstDataRow="1" firstDataCol="2"/>
  <pivotFields count="5">
    <pivotField axis="axisRow" compact="0" defaultSubtotal="0" outline="0" showAll="0">
      <items count="13">
        <item x="11"/>
        <item x="9"/>
        <item x="12"/>
        <item x="3"/>
        <item x="2"/>
        <item x="7"/>
        <item x="5"/>
        <item x="6"/>
        <item x="1"/>
        <item x="0"/>
        <item x="4"/>
        <item x="10"/>
        <item x="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78">
        <item x="0"/>
        <item x="6"/>
        <item x="13"/>
        <item x="46"/>
        <item m="1" x="76"/>
        <item x="10"/>
        <item x="26"/>
        <item x="42"/>
        <item x="30"/>
        <item x="59"/>
        <item x="56"/>
        <item x="16"/>
        <item x="11"/>
        <item x="17"/>
        <item m="1" x="68"/>
        <item x="12"/>
        <item m="1" x="72"/>
        <item m="1" x="70"/>
        <item x="65"/>
        <item x="1"/>
        <item x="41"/>
        <item m="1" x="69"/>
        <item m="1" x="71"/>
        <item x="52"/>
        <item x="20"/>
        <item x="49"/>
        <item x="4"/>
        <item x="21"/>
        <item x="50"/>
        <item m="1" x="67"/>
        <item x="51"/>
        <item x="8"/>
        <item x="3"/>
        <item x="45"/>
        <item x="35"/>
        <item x="34"/>
        <item x="15"/>
        <item m="1" x="73"/>
        <item x="48"/>
        <item x="5"/>
        <item x="47"/>
        <item x="22"/>
        <item x="53"/>
        <item x="44"/>
        <item x="2"/>
        <item x="14"/>
        <item x="7"/>
        <item x="37"/>
        <item x="64"/>
        <item x="25"/>
        <item m="1" x="74"/>
        <item x="28"/>
        <item x="31"/>
        <item x="9"/>
        <item x="40"/>
        <item x="24"/>
        <item x="62"/>
        <item x="33"/>
        <item m="1" x="75"/>
        <item x="32"/>
        <item x="23"/>
        <item x="58"/>
        <item x="57"/>
        <item x="39"/>
        <item x="38"/>
        <item x="18"/>
        <item x="36"/>
        <item x="43"/>
        <item x="63"/>
        <item x="61"/>
        <item x="66"/>
        <item x="29"/>
        <item x="19"/>
        <item x="27"/>
        <item x="54"/>
        <item x="55"/>
        <item x="6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212">
        <item x="183"/>
        <item x="181"/>
        <item x="179"/>
        <item x="180"/>
        <item x="207"/>
        <item x="2"/>
        <item x="110"/>
        <item x="141"/>
        <item x="182"/>
        <item x="152"/>
        <item x="169"/>
        <item x="6"/>
        <item x="75"/>
        <item x="83"/>
        <item x="82"/>
        <item x="201"/>
        <item x="200"/>
        <item x="199"/>
        <item x="198"/>
        <item x="51"/>
        <item x="150"/>
        <item x="133"/>
        <item x="43"/>
        <item x="87"/>
        <item x="45"/>
        <item x="22"/>
        <item x="4"/>
        <item x="18"/>
        <item x="191"/>
        <item x="187"/>
        <item x="115"/>
        <item x="111"/>
        <item x="118"/>
        <item x="131"/>
        <item x="69"/>
        <item x="194"/>
        <item x="192"/>
        <item x="109"/>
        <item x="25"/>
        <item x="44"/>
        <item x="0"/>
        <item x="53"/>
        <item x="71"/>
        <item x="134"/>
        <item x="130"/>
        <item x="74"/>
        <item x="119"/>
        <item x="197"/>
        <item x="35"/>
        <item x="117"/>
        <item x="60"/>
        <item x="55"/>
        <item x="120"/>
        <item x="154"/>
        <item x="28"/>
        <item x="27"/>
        <item x="79"/>
        <item x="176"/>
        <item x="146"/>
        <item x="178"/>
        <item x="40"/>
        <item x="24"/>
        <item x="155"/>
        <item x="164"/>
        <item x="195"/>
        <item x="30"/>
        <item x="114"/>
        <item x="123"/>
        <item x="36"/>
        <item x="137"/>
        <item x="37"/>
        <item x="42"/>
        <item x="208"/>
        <item x="99"/>
        <item x="98"/>
        <item x="84"/>
        <item x="127"/>
        <item x="157"/>
        <item x="158"/>
        <item x="159"/>
        <item x="160"/>
        <item x="8"/>
        <item x="172"/>
        <item x="63"/>
        <item x="186"/>
        <item x="190"/>
        <item x="15"/>
        <item x="65"/>
        <item x="175"/>
        <item x="126"/>
        <item x="90"/>
        <item x="54"/>
        <item x="91"/>
        <item x="21"/>
        <item x="170"/>
        <item x="124"/>
        <item x="5"/>
        <item x="193"/>
        <item x="52"/>
        <item x="156"/>
        <item x="112"/>
        <item x="174"/>
        <item x="64"/>
        <item x="16"/>
        <item x="78"/>
        <item x="86"/>
        <item x="96"/>
        <item x="76"/>
        <item x="92"/>
        <item x="113"/>
        <item x="173"/>
        <item x="3"/>
        <item x="19"/>
        <item x="20"/>
        <item x="116"/>
        <item x="125"/>
        <item x="196"/>
        <item x="72"/>
        <item x="149"/>
        <item x="161"/>
        <item x="162"/>
        <item x="203"/>
        <item x="56"/>
        <item x="23"/>
        <item x="202"/>
        <item x="58"/>
        <item x="80"/>
        <item x="104"/>
        <item x="144"/>
        <item x="57"/>
        <item x="77"/>
        <item x="135"/>
        <item x="128"/>
        <item x="122"/>
        <item x="68"/>
        <item x="62"/>
        <item x="129"/>
        <item x="121"/>
        <item x="143"/>
        <item x="147"/>
        <item x="59"/>
        <item x="136"/>
        <item x="188"/>
        <item x="85"/>
        <item x="139"/>
        <item x="39"/>
        <item x="61"/>
        <item x="94"/>
        <item x="177"/>
        <item x="102"/>
        <item x="100"/>
        <item x="206"/>
        <item x="101"/>
        <item x="97"/>
        <item x="9"/>
        <item x="50"/>
        <item x="95"/>
        <item x="32"/>
        <item x="81"/>
        <item x="73"/>
        <item x="67"/>
        <item x="34"/>
        <item x="7"/>
        <item x="33"/>
        <item x="88"/>
        <item x="89"/>
        <item x="140"/>
        <item x="145"/>
        <item x="31"/>
        <item x="151"/>
        <item x="184"/>
        <item x="148"/>
        <item x="70"/>
        <item x="66"/>
        <item x="171"/>
        <item x="103"/>
        <item x="38"/>
        <item x="12"/>
        <item x="10"/>
        <item x="14"/>
        <item x="11"/>
        <item x="13"/>
        <item x="48"/>
        <item x="204"/>
        <item x="132"/>
        <item x="108"/>
        <item x="106"/>
        <item x="41"/>
        <item x="185"/>
        <item x="189"/>
        <item x="165"/>
        <item x="49"/>
        <item x="29"/>
        <item x="26"/>
        <item x="47"/>
        <item x="93"/>
        <item x="205"/>
        <item x="166"/>
        <item x="168"/>
        <item x="167"/>
        <item x="210"/>
        <item x="142"/>
        <item x="138"/>
        <item x="153"/>
        <item x="209"/>
        <item x="163"/>
        <item x="46"/>
        <item x="1"/>
        <item x="17"/>
        <item x="107"/>
        <item x="10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14">
        <item x="0"/>
        <item x="1"/>
        <item x="3"/>
        <item x="2"/>
        <item x="6"/>
        <item x="7"/>
        <item x="9"/>
        <item x="8"/>
        <item x="12"/>
        <item x="10"/>
        <item x="11"/>
        <item x="5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0"/>
    <field x="1"/>
  </rowFields>
  <rowItems count="68">
    <i>
      <x/>
      <x v="6"/>
    </i>
    <i r="1">
      <x v="7"/>
    </i>
    <i>
      <x v="1"/>
      <x v="33"/>
    </i>
    <i r="1">
      <x v="43"/>
    </i>
    <i r="1">
      <x v="47"/>
    </i>
    <i r="1">
      <x v="65"/>
    </i>
    <i r="1">
      <x v="68"/>
    </i>
    <i r="1">
      <x v="69"/>
    </i>
    <i r="1">
      <x v="70"/>
    </i>
    <i r="1">
      <x v="71"/>
    </i>
    <i>
      <x v="2"/>
      <x v="20"/>
    </i>
    <i>
      <x v="3"/>
      <x v="9"/>
    </i>
    <i r="1">
      <x v="10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30"/>
    </i>
    <i r="1">
      <x v="34"/>
    </i>
    <i r="1">
      <x v="38"/>
    </i>
    <i r="1">
      <x v="41"/>
    </i>
    <i r="1">
      <x v="42"/>
    </i>
    <i r="1">
      <x v="59"/>
    </i>
    <i r="1">
      <x v="60"/>
    </i>
    <i r="1">
      <x v="61"/>
    </i>
    <i r="1">
      <x v="62"/>
    </i>
    <i r="1">
      <x v="66"/>
    </i>
    <i r="1">
      <x v="74"/>
    </i>
    <i r="1">
      <x v="75"/>
    </i>
    <i r="1">
      <x v="76"/>
    </i>
    <i>
      <x v="4"/>
      <x v="31"/>
    </i>
    <i r="1">
      <x v="32"/>
    </i>
    <i>
      <x v="5"/>
      <x v="36"/>
    </i>
    <i>
      <x v="6"/>
      <x v="15"/>
    </i>
    <i>
      <x v="7"/>
      <x v="3"/>
    </i>
    <i r="1">
      <x v="35"/>
    </i>
    <i r="1">
      <x v="40"/>
    </i>
    <i r="1">
      <x v="45"/>
    </i>
    <i r="1">
      <x v="67"/>
    </i>
    <i r="1">
      <x v="73"/>
    </i>
    <i>
      <x v="8"/>
      <x v="1"/>
    </i>
    <i r="1">
      <x v="2"/>
    </i>
    <i r="1">
      <x v="8"/>
    </i>
    <i r="1">
      <x v="12"/>
    </i>
    <i r="1">
      <x v="13"/>
    </i>
    <i r="1">
      <x v="19"/>
    </i>
    <i r="1">
      <x v="39"/>
    </i>
    <i r="1">
      <x v="44"/>
    </i>
    <i r="1">
      <x v="46"/>
    </i>
    <i r="1">
      <x v="49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63"/>
    </i>
    <i r="1">
      <x v="64"/>
    </i>
    <i>
      <x v="9"/>
      <x/>
    </i>
    <i r="1">
      <x v="18"/>
    </i>
    <i>
      <x v="10"/>
      <x v="5"/>
    </i>
    <i>
      <x v="11"/>
      <x v="48"/>
    </i>
    <i r="1">
      <x v="51"/>
    </i>
    <i r="1">
      <x v="72"/>
    </i>
    <i>
      <x v="12"/>
      <x v="11"/>
    </i>
    <i t="grand">
      <x/>
    </i>
  </rowItems>
  <colItems count="1">
    <i/>
  </colItem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1" cacheId="1" autoFormatId="1" applyNumberFormats="0" applyBorderFormats="0" applyFontFormats="0" applyPatternFormats="0" applyAlignmentFormats="0" applyWidthHeightFormats="1" dataCaption="值" updatedVersion="5" minRefreshableVersion="3" createdVersion="6" useAutoFormatting="1" indent="0" outline="1" outlineData="1" showDrill="1" multipleFieldFilters="0">
  <location ref="A3:B201" firstHeaderRow="1" firstDataRow="1" firstDataCol="1"/>
  <pivotFields count="8">
    <pivotField showAll="0">
      <items count="14">
        <item x="11"/>
        <item x="9"/>
        <item x="12"/>
        <item x="3"/>
        <item x="2"/>
        <item x="7"/>
        <item x="5"/>
        <item x="6"/>
        <item x="1"/>
        <item x="0"/>
        <item x="4"/>
        <item x="10"/>
        <item x="8"/>
        <item t="default"/>
      </items>
    </pivotField>
    <pivotField showAll="0"/>
    <pivotField axis="axisRow" showAll="0">
      <items count="318">
        <item m="1" x="257"/>
        <item m="1" x="298"/>
        <item m="1" x="313"/>
        <item m="1" x="297"/>
        <item m="1" x="290"/>
        <item m="1" x="312"/>
        <item x="169"/>
        <item x="167"/>
        <item x="165"/>
        <item m="1" x="294"/>
        <item m="1" x="308"/>
        <item m="1" x="315"/>
        <item x="166"/>
        <item m="1" x="301"/>
        <item x="193"/>
        <item m="1" x="227"/>
        <item x="2"/>
        <item x="109"/>
        <item x="139"/>
        <item x="168"/>
        <item m="1" x="216"/>
        <item x="150"/>
        <item x="155"/>
        <item m="1" x="306"/>
        <item x="6"/>
        <item x="83"/>
        <item x="82"/>
        <item m="1" x="307"/>
        <item m="1" x="264"/>
        <item m="1" x="287"/>
        <item x="187"/>
        <item x="186"/>
        <item m="1" x="288"/>
        <item x="184"/>
        <item m="1" x="277"/>
        <item x="51"/>
        <item m="1" x="234"/>
        <item x="148"/>
        <item x="131"/>
        <item m="1" x="214"/>
        <item x="43"/>
        <item x="87"/>
        <item x="22"/>
        <item m="1" x="305"/>
        <item x="4"/>
        <item m="1" x="286"/>
        <item m="1" x="309"/>
        <item m="1" x="237"/>
        <item x="177"/>
        <item x="173"/>
        <item m="1" x="269"/>
        <item x="114"/>
        <item x="117"/>
        <item x="129"/>
        <item m="1" x="245"/>
        <item x="69"/>
        <item m="1" x="251"/>
        <item m="1" x="221"/>
        <item x="180"/>
        <item x="178"/>
        <item x="108"/>
        <item x="25"/>
        <item m="1" x="256"/>
        <item m="1" x="289"/>
        <item m="1" x="304"/>
        <item m="1" x="226"/>
        <item m="1" x="314"/>
        <item x="44"/>
        <item x="0"/>
        <item x="53"/>
        <item x="71"/>
        <item x="132"/>
        <item x="128"/>
        <item x="74"/>
        <item m="1" x="243"/>
        <item m="1" x="230"/>
        <item m="1" x="239"/>
        <item m="1" x="225"/>
        <item x="118"/>
        <item x="183"/>
        <item m="1" x="222"/>
        <item m="1" x="265"/>
        <item x="35"/>
        <item x="116"/>
        <item x="60"/>
        <item x="55"/>
        <item x="119"/>
        <item x="152"/>
        <item m="1" x="271"/>
        <item m="1" x="280"/>
        <item x="79"/>
        <item x="162"/>
        <item x="144"/>
        <item m="1" x="303"/>
        <item x="164"/>
        <item x="40"/>
        <item x="24"/>
        <item x="153"/>
        <item m="1" x="206"/>
        <item x="181"/>
        <item x="30"/>
        <item x="113"/>
        <item x="122"/>
        <item m="1" x="278"/>
        <item x="36"/>
        <item x="135"/>
        <item x="37"/>
        <item x="42"/>
        <item x="194"/>
        <item x="99"/>
        <item x="98"/>
        <item x="84"/>
        <item m="1" x="246"/>
        <item x="126"/>
        <item m="1" x="199"/>
        <item m="1" x="200"/>
        <item m="1" x="201"/>
        <item m="1" x="202"/>
        <item m="1" x="218"/>
        <item m="1" x="292"/>
        <item x="8"/>
        <item m="1" x="293"/>
        <item x="157"/>
        <item x="63"/>
        <item x="172"/>
        <item x="176"/>
        <item m="1" x="223"/>
        <item m="1" x="249"/>
        <item x="125"/>
        <item m="1" x="275"/>
        <item x="90"/>
        <item m="1" x="276"/>
        <item x="54"/>
        <item x="91"/>
        <item x="21"/>
        <item x="160"/>
        <item x="123"/>
        <item m="1" x="215"/>
        <item m="1" x="310"/>
        <item m="1" x="258"/>
        <item m="1" x="252"/>
        <item m="1" x="274"/>
        <item m="1" x="250"/>
        <item x="111"/>
        <item x="159"/>
        <item x="64"/>
        <item x="78"/>
        <item m="1" x="262"/>
        <item x="96"/>
        <item m="1" x="263"/>
        <item x="92"/>
        <item m="1" x="270"/>
        <item x="158"/>
        <item m="1" x="279"/>
        <item m="1" x="228"/>
        <item m="1" x="316"/>
        <item m="1" x="273"/>
        <item m="1" x="213"/>
        <item m="1" x="311"/>
        <item m="1" x="261"/>
        <item m="1" x="260"/>
        <item m="1" x="212"/>
        <item m="1" x="282"/>
        <item x="115"/>
        <item x="124"/>
        <item x="182"/>
        <item x="72"/>
        <item x="147"/>
        <item m="1" x="203"/>
        <item m="1" x="204"/>
        <item x="189"/>
        <item m="1" x="272"/>
        <item x="56"/>
        <item x="23"/>
        <item x="188"/>
        <item x="58"/>
        <item x="80"/>
        <item m="1" x="197"/>
        <item x="142"/>
        <item x="57"/>
        <item x="77"/>
        <item x="133"/>
        <item x="127"/>
        <item x="121"/>
        <item x="68"/>
        <item x="62"/>
        <item m="1" x="198"/>
        <item x="120"/>
        <item x="141"/>
        <item x="145"/>
        <item x="59"/>
        <item x="134"/>
        <item x="174"/>
        <item x="85"/>
        <item x="137"/>
        <item m="1" x="240"/>
        <item x="61"/>
        <item x="94"/>
        <item m="1" x="266"/>
        <item m="1" x="267"/>
        <item x="163"/>
        <item x="102"/>
        <item x="100"/>
        <item m="1" x="291"/>
        <item x="101"/>
        <item x="97"/>
        <item x="9"/>
        <item x="50"/>
        <item m="1" x="281"/>
        <item m="1" x="248"/>
        <item m="1" x="220"/>
        <item m="1" x="242"/>
        <item x="95"/>
        <item m="1" x="259"/>
        <item m="1" x="283"/>
        <item x="32"/>
        <item x="81"/>
        <item m="1" x="217"/>
        <item x="34"/>
        <item m="1" x="295"/>
        <item x="7"/>
        <item x="88"/>
        <item x="89"/>
        <item x="138"/>
        <item x="143"/>
        <item x="31"/>
        <item x="149"/>
        <item x="170"/>
        <item m="1" x="244"/>
        <item x="70"/>
        <item m="1" x="255"/>
        <item x="66"/>
        <item m="1" x="233"/>
        <item x="103"/>
        <item x="38"/>
        <item m="1" x="219"/>
        <item m="1" x="302"/>
        <item x="10"/>
        <item m="1" x="300"/>
        <item x="14"/>
        <item m="1" x="299"/>
        <item x="11"/>
        <item x="48"/>
        <item x="190"/>
        <item x="130"/>
        <item x="107"/>
        <item x="105"/>
        <item x="41"/>
        <item x="171"/>
        <item m="1" x="253"/>
        <item m="1" x="284"/>
        <item m="1" x="235"/>
        <item m="1" x="247"/>
        <item x="175"/>
        <item m="1" x="229"/>
        <item m="1" x="236"/>
        <item m="1" x="232"/>
        <item m="1" x="238"/>
        <item m="1" x="224"/>
        <item m="1" x="207"/>
        <item x="49"/>
        <item m="1" x="241"/>
        <item x="26"/>
        <item x="47"/>
        <item x="93"/>
        <item m="1" x="268"/>
        <item x="191"/>
        <item m="1" x="208"/>
        <item m="1" x="210"/>
        <item m="1" x="209"/>
        <item m="1" x="254"/>
        <item m="1" x="285"/>
        <item m="1" x="231"/>
        <item x="196"/>
        <item x="140"/>
        <item x="136"/>
        <item x="151"/>
        <item x="195"/>
        <item m="1" x="205"/>
        <item m="1" x="211"/>
        <item x="46"/>
        <item m="1" x="296"/>
        <item x="1"/>
        <item x="106"/>
        <item x="104"/>
        <item x="3"/>
        <item x="5"/>
        <item x="12"/>
        <item x="13"/>
        <item x="15"/>
        <item x="16"/>
        <item x="17"/>
        <item x="18"/>
        <item x="19"/>
        <item x="20"/>
        <item x="27"/>
        <item x="28"/>
        <item x="29"/>
        <item x="33"/>
        <item x="39"/>
        <item x="45"/>
        <item x="52"/>
        <item x="65"/>
        <item x="67"/>
        <item x="73"/>
        <item x="75"/>
        <item x="76"/>
        <item x="86"/>
        <item x="110"/>
        <item x="112"/>
        <item x="146"/>
        <item x="154"/>
        <item x="156"/>
        <item x="161"/>
        <item x="179"/>
        <item x="185"/>
        <item x="192"/>
        <item t="default"/>
      </items>
    </pivotField>
    <pivotField showAll="0"/>
    <pivotField showAll="0"/>
    <pivotField showAll="0"/>
    <pivotField dataField="1" showAll="0">
      <items count="17">
        <item x="0"/>
        <item x="5"/>
        <item x="13"/>
        <item x="3"/>
        <item x="14"/>
        <item x="10"/>
        <item x="11"/>
        <item x="1"/>
        <item x="15"/>
        <item x="12"/>
        <item x="2"/>
        <item x="4"/>
        <item x="8"/>
        <item x="9"/>
        <item x="7"/>
        <item x="6"/>
        <item t="default"/>
      </items>
    </pivotField>
    <pivotField showAll="0"/>
  </pivotFields>
  <rowFields count="1">
    <field x="2"/>
  </rowFields>
  <rowItems count="198">
    <i>
      <x v="6"/>
    </i>
    <i>
      <x v="7"/>
    </i>
    <i>
      <x v="8"/>
    </i>
    <i>
      <x v="12"/>
    </i>
    <i>
      <x v="14"/>
    </i>
    <i>
      <x v="16"/>
    </i>
    <i>
      <x v="17"/>
    </i>
    <i>
      <x v="18"/>
    </i>
    <i>
      <x v="19"/>
    </i>
    <i>
      <x v="21"/>
    </i>
    <i>
      <x v="22"/>
    </i>
    <i>
      <x v="24"/>
    </i>
    <i>
      <x v="25"/>
    </i>
    <i>
      <x v="26"/>
    </i>
    <i>
      <x v="30"/>
    </i>
    <i>
      <x v="31"/>
    </i>
    <i>
      <x v="33"/>
    </i>
    <i>
      <x v="35"/>
    </i>
    <i>
      <x v="37"/>
    </i>
    <i>
      <x v="38"/>
    </i>
    <i>
      <x v="40"/>
    </i>
    <i>
      <x v="41"/>
    </i>
    <i>
      <x v="42"/>
    </i>
    <i>
      <x v="44"/>
    </i>
    <i>
      <x v="48"/>
    </i>
    <i>
      <x v="49"/>
    </i>
    <i>
      <x v="51"/>
    </i>
    <i>
      <x v="52"/>
    </i>
    <i>
      <x v="53"/>
    </i>
    <i>
      <x v="55"/>
    </i>
    <i>
      <x v="58"/>
    </i>
    <i>
      <x v="59"/>
    </i>
    <i>
      <x v="60"/>
    </i>
    <i>
      <x v="61"/>
    </i>
    <i>
      <x v="67"/>
    </i>
    <i>
      <x v="68"/>
    </i>
    <i>
      <x v="69"/>
    </i>
    <i>
      <x v="70"/>
    </i>
    <i>
      <x v="71"/>
    </i>
    <i>
      <x v="72"/>
    </i>
    <i>
      <x v="73"/>
    </i>
    <i>
      <x v="78"/>
    </i>
    <i>
      <x v="79"/>
    </i>
    <i>
      <x v="82"/>
    </i>
    <i>
      <x v="83"/>
    </i>
    <i>
      <x v="84"/>
    </i>
    <i>
      <x v="85"/>
    </i>
    <i>
      <x v="86"/>
    </i>
    <i>
      <x v="87"/>
    </i>
    <i>
      <x v="90"/>
    </i>
    <i>
      <x v="91"/>
    </i>
    <i>
      <x v="92"/>
    </i>
    <i>
      <x v="94"/>
    </i>
    <i>
      <x v="95"/>
    </i>
    <i>
      <x v="96"/>
    </i>
    <i>
      <x v="97"/>
    </i>
    <i>
      <x v="99"/>
    </i>
    <i>
      <x v="100"/>
    </i>
    <i>
      <x v="101"/>
    </i>
    <i>
      <x v="102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3"/>
    </i>
    <i>
      <x v="120"/>
    </i>
    <i>
      <x v="122"/>
    </i>
    <i>
      <x v="123"/>
    </i>
    <i>
      <x v="124"/>
    </i>
    <i>
      <x v="125"/>
    </i>
    <i>
      <x v="128"/>
    </i>
    <i>
      <x v="130"/>
    </i>
    <i>
      <x v="132"/>
    </i>
    <i>
      <x v="133"/>
    </i>
    <i>
      <x v="134"/>
    </i>
    <i>
      <x v="135"/>
    </i>
    <i>
      <x v="136"/>
    </i>
    <i>
      <x v="143"/>
    </i>
    <i>
      <x v="144"/>
    </i>
    <i>
      <x v="145"/>
    </i>
    <i>
      <x v="146"/>
    </i>
    <i>
      <x v="148"/>
    </i>
    <i>
      <x v="150"/>
    </i>
    <i>
      <x v="152"/>
    </i>
    <i>
      <x v="163"/>
    </i>
    <i>
      <x v="164"/>
    </i>
    <i>
      <x v="165"/>
    </i>
    <i>
      <x v="166"/>
    </i>
    <i>
      <x v="167"/>
    </i>
    <i>
      <x v="170"/>
    </i>
    <i>
      <x v="172"/>
    </i>
    <i>
      <x v="173"/>
    </i>
    <i>
      <x v="174"/>
    </i>
    <i>
      <x v="175"/>
    </i>
    <i>
      <x v="176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6"/>
    </i>
    <i>
      <x v="197"/>
    </i>
    <i>
      <x v="200"/>
    </i>
    <i>
      <x v="201"/>
    </i>
    <i>
      <x v="202"/>
    </i>
    <i>
      <x v="204"/>
    </i>
    <i>
      <x v="205"/>
    </i>
    <i>
      <x v="206"/>
    </i>
    <i>
      <x v="207"/>
    </i>
    <i>
      <x v="212"/>
    </i>
    <i>
      <x v="215"/>
    </i>
    <i>
      <x v="216"/>
    </i>
    <i>
      <x v="218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9"/>
    </i>
    <i>
      <x v="231"/>
    </i>
    <i>
      <x v="233"/>
    </i>
    <i>
      <x v="234"/>
    </i>
    <i>
      <x v="237"/>
    </i>
    <i>
      <x v="239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53"/>
    </i>
    <i>
      <x v="260"/>
    </i>
    <i>
      <x v="262"/>
    </i>
    <i>
      <x v="263"/>
    </i>
    <i>
      <x v="264"/>
    </i>
    <i>
      <x v="266"/>
    </i>
    <i>
      <x v="273"/>
    </i>
    <i>
      <x v="274"/>
    </i>
    <i>
      <x v="275"/>
    </i>
    <i>
      <x v="276"/>
    </i>
    <i>
      <x v="277"/>
    </i>
    <i>
      <x v="280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 t="grand">
      <x/>
    </i>
  </rowItems>
  <colItems count="1">
    <i/>
  </colItems>
  <dataFields count="1">
    <dataField name="求和项:器械数量" fld="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数据透视表1" cacheId="1" autoFormatId="1" applyNumberFormats="0" applyBorderFormats="0" applyFontFormats="0" applyPatternFormats="0" applyAlignmentFormats="0" applyWidthHeightFormats="1" dataCaption="值" updatedVersion="5" minRefreshableVersion="3" createdVersion="6" useAutoFormatting="1" compact="0" indent="0" compactData="0" showDrill="1" multipleFieldFilters="0">
  <location ref="A3:B201" firstHeaderRow="1" firstDataRow="1" firstDataCol="1"/>
  <pivotFields count="8">
    <pivotField compact="0" outline="0" showAll="0">
      <items count="14">
        <item x="11"/>
        <item x="9"/>
        <item x="12"/>
        <item x="3"/>
        <item x="2"/>
        <item x="7"/>
        <item x="5"/>
        <item x="6"/>
        <item x="1"/>
        <item x="0"/>
        <item x="4"/>
        <item x="10"/>
        <item x="8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defaultSubtotal="0" outline="0" showAll="0">
      <items count="66">
        <item x="0"/>
        <item x="6"/>
        <item x="13"/>
        <item x="45"/>
        <item x="10"/>
        <item x="26"/>
        <item x="41"/>
        <item x="30"/>
        <item x="58"/>
        <item x="55"/>
        <item x="16"/>
        <item x="11"/>
        <item x="17"/>
        <item x="12"/>
        <item x="59"/>
        <item x="54"/>
        <item x="64"/>
        <item x="1"/>
        <item x="40"/>
        <item x="53"/>
        <item x="51"/>
        <item x="20"/>
        <item x="48"/>
        <item x="4"/>
        <item x="21"/>
        <item x="49"/>
        <item x="27"/>
        <item x="50"/>
        <item x="29"/>
        <item x="8"/>
        <item x="3"/>
        <item x="44"/>
        <item x="35"/>
        <item x="34"/>
        <item x="15"/>
        <item x="47"/>
        <item x="5"/>
        <item x="65"/>
        <item x="46"/>
        <item x="22"/>
        <item x="52"/>
        <item x="43"/>
        <item x="2"/>
        <item x="14"/>
        <item x="7"/>
        <item x="36"/>
        <item x="63"/>
        <item x="25"/>
        <item x="28"/>
        <item x="19"/>
        <item x="31"/>
        <item x="9"/>
        <item x="39"/>
        <item x="24"/>
        <item x="60"/>
        <item x="61"/>
        <item x="33"/>
        <item x="32"/>
        <item x="23"/>
        <item x="57"/>
        <item x="56"/>
        <item x="62"/>
        <item x="38"/>
        <item x="37"/>
        <item x="18"/>
        <item x="4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318">
        <item m="1" x="257"/>
        <item m="1" x="298"/>
        <item m="1" x="313"/>
        <item m="1" x="297"/>
        <item m="1" x="290"/>
        <item m="1" x="312"/>
        <item x="169"/>
        <item x="167"/>
        <item x="165"/>
        <item m="1" x="294"/>
        <item m="1" x="308"/>
        <item m="1" x="315"/>
        <item x="166"/>
        <item m="1" x="301"/>
        <item x="193"/>
        <item m="1" x="227"/>
        <item x="2"/>
        <item x="109"/>
        <item x="139"/>
        <item x="168"/>
        <item m="1" x="216"/>
        <item x="150"/>
        <item x="155"/>
        <item m="1" x="306"/>
        <item x="6"/>
        <item x="83"/>
        <item x="82"/>
        <item m="1" x="307"/>
        <item m="1" x="264"/>
        <item m="1" x="287"/>
        <item x="187"/>
        <item x="186"/>
        <item m="1" x="288"/>
        <item x="184"/>
        <item m="1" x="277"/>
        <item x="51"/>
        <item m="1" x="234"/>
        <item x="148"/>
        <item x="131"/>
        <item m="1" x="214"/>
        <item x="43"/>
        <item x="87"/>
        <item x="22"/>
        <item m="1" x="305"/>
        <item x="4"/>
        <item m="1" x="286"/>
        <item m="1" x="309"/>
        <item m="1" x="237"/>
        <item x="177"/>
        <item x="173"/>
        <item m="1" x="269"/>
        <item x="114"/>
        <item x="117"/>
        <item x="129"/>
        <item m="1" x="245"/>
        <item x="69"/>
        <item m="1" x="251"/>
        <item m="1" x="221"/>
        <item x="180"/>
        <item x="178"/>
        <item x="108"/>
        <item x="25"/>
        <item m="1" x="256"/>
        <item m="1" x="289"/>
        <item m="1" x="304"/>
        <item m="1" x="226"/>
        <item m="1" x="314"/>
        <item x="44"/>
        <item x="0"/>
        <item x="53"/>
        <item x="71"/>
        <item x="132"/>
        <item x="128"/>
        <item x="74"/>
        <item m="1" x="243"/>
        <item m="1" x="230"/>
        <item m="1" x="239"/>
        <item m="1" x="225"/>
        <item x="118"/>
        <item x="183"/>
        <item m="1" x="222"/>
        <item m="1" x="265"/>
        <item x="35"/>
        <item x="116"/>
        <item x="60"/>
        <item x="55"/>
        <item x="119"/>
        <item x="152"/>
        <item m="1" x="271"/>
        <item m="1" x="280"/>
        <item x="79"/>
        <item x="162"/>
        <item x="144"/>
        <item m="1" x="303"/>
        <item x="164"/>
        <item x="40"/>
        <item x="24"/>
        <item x="153"/>
        <item m="1" x="206"/>
        <item x="181"/>
        <item x="30"/>
        <item x="113"/>
        <item x="122"/>
        <item m="1" x="278"/>
        <item x="36"/>
        <item x="135"/>
        <item x="37"/>
        <item x="42"/>
        <item x="194"/>
        <item x="99"/>
        <item x="98"/>
        <item x="84"/>
        <item m="1" x="246"/>
        <item x="126"/>
        <item m="1" x="199"/>
        <item m="1" x="200"/>
        <item m="1" x="201"/>
        <item m="1" x="202"/>
        <item m="1" x="218"/>
        <item m="1" x="292"/>
        <item x="8"/>
        <item m="1" x="293"/>
        <item x="157"/>
        <item x="63"/>
        <item x="172"/>
        <item x="176"/>
        <item m="1" x="223"/>
        <item m="1" x="249"/>
        <item x="125"/>
        <item m="1" x="275"/>
        <item x="90"/>
        <item m="1" x="276"/>
        <item x="54"/>
        <item x="91"/>
        <item x="21"/>
        <item x="160"/>
        <item x="123"/>
        <item m="1" x="215"/>
        <item m="1" x="310"/>
        <item m="1" x="258"/>
        <item m="1" x="252"/>
        <item m="1" x="274"/>
        <item m="1" x="250"/>
        <item x="111"/>
        <item x="159"/>
        <item x="64"/>
        <item x="78"/>
        <item m="1" x="262"/>
        <item x="96"/>
        <item m="1" x="263"/>
        <item x="92"/>
        <item m="1" x="270"/>
        <item x="158"/>
        <item m="1" x="279"/>
        <item m="1" x="228"/>
        <item m="1" x="316"/>
        <item m="1" x="273"/>
        <item m="1" x="213"/>
        <item m="1" x="311"/>
        <item m="1" x="261"/>
        <item m="1" x="260"/>
        <item m="1" x="212"/>
        <item m="1" x="282"/>
        <item x="115"/>
        <item x="124"/>
        <item x="182"/>
        <item x="72"/>
        <item x="147"/>
        <item m="1" x="203"/>
        <item m="1" x="204"/>
        <item x="189"/>
        <item m="1" x="272"/>
        <item x="56"/>
        <item x="23"/>
        <item x="188"/>
        <item x="58"/>
        <item x="80"/>
        <item m="1" x="197"/>
        <item x="142"/>
        <item x="57"/>
        <item x="77"/>
        <item x="133"/>
        <item x="127"/>
        <item x="121"/>
        <item x="68"/>
        <item x="62"/>
        <item m="1" x="198"/>
        <item x="120"/>
        <item x="141"/>
        <item x="145"/>
        <item x="59"/>
        <item x="134"/>
        <item x="174"/>
        <item x="85"/>
        <item x="137"/>
        <item m="1" x="240"/>
        <item x="61"/>
        <item x="94"/>
        <item m="1" x="266"/>
        <item m="1" x="267"/>
        <item x="163"/>
        <item x="102"/>
        <item x="100"/>
        <item m="1" x="291"/>
        <item x="101"/>
        <item x="97"/>
        <item x="9"/>
        <item x="50"/>
        <item m="1" x="281"/>
        <item m="1" x="248"/>
        <item m="1" x="220"/>
        <item m="1" x="242"/>
        <item x="95"/>
        <item m="1" x="259"/>
        <item m="1" x="283"/>
        <item x="32"/>
        <item x="81"/>
        <item m="1" x="217"/>
        <item x="34"/>
        <item m="1" x="295"/>
        <item x="7"/>
        <item x="88"/>
        <item x="89"/>
        <item x="138"/>
        <item x="143"/>
        <item x="31"/>
        <item x="149"/>
        <item x="170"/>
        <item m="1" x="244"/>
        <item x="70"/>
        <item m="1" x="255"/>
        <item x="66"/>
        <item m="1" x="233"/>
        <item x="103"/>
        <item x="38"/>
        <item m="1" x="219"/>
        <item m="1" x="302"/>
        <item x="10"/>
        <item m="1" x="300"/>
        <item x="14"/>
        <item m="1" x="299"/>
        <item x="11"/>
        <item x="48"/>
        <item x="190"/>
        <item x="130"/>
        <item x="107"/>
        <item x="105"/>
        <item x="41"/>
        <item x="171"/>
        <item m="1" x="253"/>
        <item m="1" x="284"/>
        <item m="1" x="235"/>
        <item m="1" x="247"/>
        <item x="175"/>
        <item m="1" x="229"/>
        <item m="1" x="236"/>
        <item m="1" x="232"/>
        <item m="1" x="238"/>
        <item m="1" x="224"/>
        <item m="1" x="207"/>
        <item x="49"/>
        <item m="1" x="241"/>
        <item x="26"/>
        <item x="47"/>
        <item x="93"/>
        <item m="1" x="268"/>
        <item x="191"/>
        <item m="1" x="208"/>
        <item m="1" x="210"/>
        <item m="1" x="209"/>
        <item m="1" x="254"/>
        <item m="1" x="285"/>
        <item m="1" x="231"/>
        <item x="196"/>
        <item x="140"/>
        <item x="136"/>
        <item x="151"/>
        <item x="195"/>
        <item m="1" x="205"/>
        <item m="1" x="211"/>
        <item x="46"/>
        <item m="1" x="296"/>
        <item x="1"/>
        <item x="106"/>
        <item x="104"/>
        <item x="3"/>
        <item x="5"/>
        <item x="12"/>
        <item x="13"/>
        <item x="15"/>
        <item x="16"/>
        <item x="17"/>
        <item x="18"/>
        <item x="19"/>
        <item x="20"/>
        <item x="27"/>
        <item x="28"/>
        <item x="29"/>
        <item x="33"/>
        <item x="39"/>
        <item x="45"/>
        <item x="52"/>
        <item x="65"/>
        <item x="67"/>
        <item x="73"/>
        <item x="75"/>
        <item x="76"/>
        <item x="86"/>
        <item x="110"/>
        <item x="112"/>
        <item x="146"/>
        <item x="154"/>
        <item x="156"/>
        <item x="161"/>
        <item x="179"/>
        <item x="185"/>
        <item x="19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14">
        <item x="0"/>
        <item x="1"/>
        <item x="3"/>
        <item x="2"/>
        <item x="6"/>
        <item x="7"/>
        <item x="9"/>
        <item x="8"/>
        <item x="12"/>
        <item x="10"/>
        <item x="11"/>
        <item x="5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7">
        <item x="26"/>
        <item x="41"/>
        <item x="29"/>
        <item x="44"/>
        <item x="65"/>
        <item x="43"/>
        <item x="36"/>
        <item x="60"/>
        <item x="62"/>
        <item x="18"/>
        <item x="40"/>
        <item x="58"/>
        <item x="55"/>
        <item x="59"/>
        <item x="54"/>
        <item x="53"/>
        <item x="51"/>
        <item x="20"/>
        <item x="48"/>
        <item x="4"/>
        <item x="21"/>
        <item x="49"/>
        <item x="50"/>
        <item x="35"/>
        <item x="47"/>
        <item x="22"/>
        <item x="52"/>
        <item x="32"/>
        <item x="23"/>
        <item x="57"/>
        <item x="56"/>
        <item x="8"/>
        <item x="3"/>
        <item x="15"/>
        <item x="12"/>
        <item x="45"/>
        <item x="27"/>
        <item x="34"/>
        <item x="46"/>
        <item x="14"/>
        <item x="42"/>
        <item x="6"/>
        <item x="13"/>
        <item x="30"/>
        <item x="11"/>
        <item x="17"/>
        <item x="1"/>
        <item x="5"/>
        <item x="2"/>
        <item x="7"/>
        <item x="25"/>
        <item x="31"/>
        <item x="9"/>
        <item x="39"/>
        <item x="24"/>
        <item x="61"/>
        <item x="33"/>
        <item x="38"/>
        <item x="37"/>
        <item x="0"/>
        <item x="64"/>
        <item x="10"/>
        <item x="63"/>
        <item x="28"/>
        <item x="19"/>
        <item x="1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items count="17">
        <item x="0"/>
        <item x="5"/>
        <item x="13"/>
        <item x="3"/>
        <item x="14"/>
        <item x="10"/>
        <item x="11"/>
        <item x="1"/>
        <item x="15"/>
        <item x="12"/>
        <item x="2"/>
        <item x="4"/>
        <item x="8"/>
        <item x="9"/>
        <item x="7"/>
        <item x="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2"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2"/>
  </rowFields>
  <rowItems count="198">
    <i>
      <x v="6"/>
    </i>
    <i>
      <x v="7"/>
    </i>
    <i>
      <x v="8"/>
    </i>
    <i>
      <x v="12"/>
    </i>
    <i>
      <x v="14"/>
    </i>
    <i>
      <x v="16"/>
    </i>
    <i>
      <x v="17"/>
    </i>
    <i>
      <x v="18"/>
    </i>
    <i>
      <x v="19"/>
    </i>
    <i>
      <x v="21"/>
    </i>
    <i>
      <x v="22"/>
    </i>
    <i>
      <x v="24"/>
    </i>
    <i>
      <x v="25"/>
    </i>
    <i>
      <x v="26"/>
    </i>
    <i>
      <x v="30"/>
    </i>
    <i>
      <x v="31"/>
    </i>
    <i>
      <x v="33"/>
    </i>
    <i>
      <x v="35"/>
    </i>
    <i>
      <x v="37"/>
    </i>
    <i>
      <x v="38"/>
    </i>
    <i>
      <x v="40"/>
    </i>
    <i>
      <x v="41"/>
    </i>
    <i>
      <x v="42"/>
    </i>
    <i>
      <x v="44"/>
    </i>
    <i>
      <x v="48"/>
    </i>
    <i>
      <x v="49"/>
    </i>
    <i>
      <x v="51"/>
    </i>
    <i>
      <x v="52"/>
    </i>
    <i>
      <x v="53"/>
    </i>
    <i>
      <x v="55"/>
    </i>
    <i>
      <x v="58"/>
    </i>
    <i>
      <x v="59"/>
    </i>
    <i>
      <x v="60"/>
    </i>
    <i>
      <x v="61"/>
    </i>
    <i>
      <x v="67"/>
    </i>
    <i>
      <x v="68"/>
    </i>
    <i>
      <x v="69"/>
    </i>
    <i>
      <x v="70"/>
    </i>
    <i>
      <x v="71"/>
    </i>
    <i>
      <x v="72"/>
    </i>
    <i>
      <x v="73"/>
    </i>
    <i>
      <x v="78"/>
    </i>
    <i>
      <x v="79"/>
    </i>
    <i>
      <x v="82"/>
    </i>
    <i>
      <x v="83"/>
    </i>
    <i>
      <x v="84"/>
    </i>
    <i>
      <x v="85"/>
    </i>
    <i>
      <x v="86"/>
    </i>
    <i>
      <x v="87"/>
    </i>
    <i>
      <x v="90"/>
    </i>
    <i>
      <x v="91"/>
    </i>
    <i>
      <x v="92"/>
    </i>
    <i>
      <x v="94"/>
    </i>
    <i>
      <x v="95"/>
    </i>
    <i>
      <x v="96"/>
    </i>
    <i>
      <x v="97"/>
    </i>
    <i>
      <x v="99"/>
    </i>
    <i>
      <x v="100"/>
    </i>
    <i>
      <x v="101"/>
    </i>
    <i>
      <x v="102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3"/>
    </i>
    <i>
      <x v="120"/>
    </i>
    <i>
      <x v="122"/>
    </i>
    <i>
      <x v="123"/>
    </i>
    <i>
      <x v="124"/>
    </i>
    <i>
      <x v="125"/>
    </i>
    <i>
      <x v="128"/>
    </i>
    <i>
      <x v="130"/>
    </i>
    <i>
      <x v="132"/>
    </i>
    <i>
      <x v="133"/>
    </i>
    <i>
      <x v="134"/>
    </i>
    <i>
      <x v="135"/>
    </i>
    <i>
      <x v="136"/>
    </i>
    <i>
      <x v="143"/>
    </i>
    <i>
      <x v="144"/>
    </i>
    <i>
      <x v="145"/>
    </i>
    <i>
      <x v="146"/>
    </i>
    <i>
      <x v="148"/>
    </i>
    <i>
      <x v="150"/>
    </i>
    <i>
      <x v="152"/>
    </i>
    <i>
      <x v="163"/>
    </i>
    <i>
      <x v="164"/>
    </i>
    <i>
      <x v="165"/>
    </i>
    <i>
      <x v="166"/>
    </i>
    <i>
      <x v="167"/>
    </i>
    <i>
      <x v="170"/>
    </i>
    <i>
      <x v="172"/>
    </i>
    <i>
      <x v="173"/>
    </i>
    <i>
      <x v="174"/>
    </i>
    <i>
      <x v="175"/>
    </i>
    <i>
      <x v="176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6"/>
    </i>
    <i>
      <x v="197"/>
    </i>
    <i>
      <x v="200"/>
    </i>
    <i>
      <x v="201"/>
    </i>
    <i>
      <x v="202"/>
    </i>
    <i>
      <x v="204"/>
    </i>
    <i>
      <x v="205"/>
    </i>
    <i>
      <x v="206"/>
    </i>
    <i>
      <x v="207"/>
    </i>
    <i>
      <x v="212"/>
    </i>
    <i>
      <x v="215"/>
    </i>
    <i>
      <x v="216"/>
    </i>
    <i>
      <x v="218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9"/>
    </i>
    <i>
      <x v="231"/>
    </i>
    <i>
      <x v="233"/>
    </i>
    <i>
      <x v="234"/>
    </i>
    <i>
      <x v="237"/>
    </i>
    <i>
      <x v="239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53"/>
    </i>
    <i>
      <x v="260"/>
    </i>
    <i>
      <x v="262"/>
    </i>
    <i>
      <x v="263"/>
    </i>
    <i>
      <x v="264"/>
    </i>
    <i>
      <x v="266"/>
    </i>
    <i>
      <x v="273"/>
    </i>
    <i>
      <x v="274"/>
    </i>
    <i>
      <x v="275"/>
    </i>
    <i>
      <x v="276"/>
    </i>
    <i>
      <x v="277"/>
    </i>
    <i>
      <x v="280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 t="grand">
      <x/>
    </i>
  </rowItems>
  <colItems count="1">
    <i/>
  </colItems>
  <dataFields count="1">
    <dataField name=":器械数量" fld="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7"/>
  <sheetViews>
    <sheetView topLeftCell="A7" workbookViewId="0">
      <selection activeCell="A33" sqref="$A33:$XFD33"/>
    </sheetView>
  </sheetViews>
  <sheetFormatPr defaultColWidth="9" defaultRowHeight="13.5" outlineLevelCol="4"/>
  <cols>
    <col min="1" max="1" width="13" customWidth="1"/>
    <col min="2" max="2" width="23.625" customWidth="1"/>
    <col min="3" max="3" width="31.875" customWidth="1"/>
    <col min="5" max="5" width="12.875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t="s">
        <v>5</v>
      </c>
      <c r="B2" t="s">
        <v>6</v>
      </c>
      <c r="C2" t="str">
        <f t="shared" ref="C2:C37" si="0">A2&amp;B2</f>
        <v>产科器械产包（37件）</v>
      </c>
      <c r="D2">
        <v>2</v>
      </c>
      <c r="E2">
        <f>COUNTIF(包明细!$F$2:$F$564,需要的包数!C2)</f>
        <v>15</v>
      </c>
    </row>
    <row r="3" spans="1:5">
      <c r="A3" t="s">
        <v>5</v>
      </c>
      <c r="B3" t="s">
        <v>7</v>
      </c>
      <c r="C3" t="str">
        <f t="shared" si="0"/>
        <v>产科器械产钳（2件）</v>
      </c>
      <c r="D3">
        <v>2</v>
      </c>
      <c r="E3">
        <f>COUNTIF(包明细!$F$2:$F$564,需要的包数!C3)</f>
        <v>1</v>
      </c>
    </row>
    <row r="4" spans="1:5">
      <c r="A4" t="s">
        <v>8</v>
      </c>
      <c r="B4" t="s">
        <v>9</v>
      </c>
      <c r="C4" t="str">
        <f t="shared" si="0"/>
        <v>妇科器械金属导尿管（6件）</v>
      </c>
      <c r="D4">
        <v>2</v>
      </c>
      <c r="E4">
        <f>COUNTIF(包明细!$F$2:$F$564,需要的包数!C4)</f>
        <v>1</v>
      </c>
    </row>
    <row r="5" spans="1:5">
      <c r="A5" t="s">
        <v>8</v>
      </c>
      <c r="B5" t="s">
        <v>10</v>
      </c>
      <c r="C5" t="str">
        <f t="shared" si="0"/>
        <v>妇科器械盆清包（8件）</v>
      </c>
      <c r="D5">
        <v>1</v>
      </c>
      <c r="E5">
        <f>COUNTIF(包明细!$F$2:$F$564,需要的包数!C5)</f>
        <v>4</v>
      </c>
    </row>
    <row r="6" spans="1:5">
      <c r="A6" t="s">
        <v>8</v>
      </c>
      <c r="B6" t="s">
        <v>11</v>
      </c>
      <c r="C6" t="str">
        <f t="shared" si="0"/>
        <v>妇科器械人流包（27件）</v>
      </c>
      <c r="D6">
        <v>2</v>
      </c>
      <c r="E6">
        <f>COUNTIF(包明细!$F$2:$F$564,需要的包数!C6)</f>
        <v>11</v>
      </c>
    </row>
    <row r="7" spans="1:5">
      <c r="A7" t="s">
        <v>8</v>
      </c>
      <c r="B7" t="s">
        <v>12</v>
      </c>
      <c r="C7" t="str">
        <f t="shared" si="0"/>
        <v>妇科器械子宫包（48件）</v>
      </c>
      <c r="D7">
        <v>2</v>
      </c>
      <c r="E7">
        <f>COUNTIF(包明细!$F$2:$F$564,需要的包数!C7)</f>
        <v>18</v>
      </c>
    </row>
    <row r="8" spans="1:5">
      <c r="A8" t="s">
        <v>8</v>
      </c>
      <c r="B8" t="s">
        <v>13</v>
      </c>
      <c r="C8" t="str">
        <f t="shared" si="0"/>
        <v>妇科器械阴道拉钩（2件）</v>
      </c>
      <c r="D8">
        <v>2</v>
      </c>
      <c r="E8">
        <f>COUNTIF(包明细!$F$2:$F$564,需要的包数!C8)</f>
        <v>1</v>
      </c>
    </row>
    <row r="9" spans="1:5">
      <c r="A9" t="s">
        <v>8</v>
      </c>
      <c r="B9" t="s">
        <v>14</v>
      </c>
      <c r="C9" t="str">
        <f t="shared" si="0"/>
        <v>妇科器械小S拉钩（2件）</v>
      </c>
      <c r="D9">
        <v>2</v>
      </c>
      <c r="E9">
        <f>COUNTIF(包明细!$F$2:$F$564,需要的包数!C9)</f>
        <v>1</v>
      </c>
    </row>
    <row r="10" spans="1:5">
      <c r="A10" t="s">
        <v>8</v>
      </c>
      <c r="B10" t="s">
        <v>15</v>
      </c>
      <c r="C10" t="str">
        <f t="shared" si="0"/>
        <v>妇科器械老虎钳（1件）</v>
      </c>
      <c r="D10">
        <v>2</v>
      </c>
      <c r="E10">
        <f>COUNTIF(包明细!$F$2:$F$564,需要的包数!C10)</f>
        <v>1</v>
      </c>
    </row>
    <row r="11" spans="1:5">
      <c r="A11" t="s">
        <v>8</v>
      </c>
      <c r="B11" t="s">
        <v>16</v>
      </c>
      <c r="C11" t="str">
        <f t="shared" si="0"/>
        <v>妇科器械脊柱拉钩(2件)</v>
      </c>
      <c r="D11">
        <v>2</v>
      </c>
      <c r="E11">
        <f>COUNTIF(包明细!$F$2:$F$564,需要的包数!C11)</f>
        <v>1</v>
      </c>
    </row>
    <row r="12" spans="1:5">
      <c r="A12" t="s">
        <v>17</v>
      </c>
      <c r="B12" t="s">
        <v>18</v>
      </c>
      <c r="C12" t="str">
        <f t="shared" si="0"/>
        <v>肛肠科器械肛肠科包（15件）</v>
      </c>
      <c r="D12">
        <v>2</v>
      </c>
      <c r="E12">
        <f>COUNTIF(包明细!$F$2:$F$564,需要的包数!C12)</f>
        <v>10</v>
      </c>
    </row>
    <row r="13" spans="1:5">
      <c r="A13" t="s">
        <v>19</v>
      </c>
      <c r="B13" t="s">
        <v>20</v>
      </c>
      <c r="C13" t="str">
        <f t="shared" si="0"/>
        <v>骨科器械持骨钳（1件）</v>
      </c>
      <c r="D13">
        <v>2</v>
      </c>
      <c r="E13">
        <f>COUNTIF(包明细!$F$2:$F$564,需要的包数!C13)</f>
        <v>1</v>
      </c>
    </row>
    <row r="14" spans="1:5">
      <c r="A14" t="s">
        <v>19</v>
      </c>
      <c r="B14" t="s">
        <v>21</v>
      </c>
      <c r="C14" t="str">
        <f t="shared" si="0"/>
        <v>骨科器械大力钳包（1件）</v>
      </c>
      <c r="D14">
        <v>2</v>
      </c>
      <c r="E14">
        <f>COUNTIF(包明细!$F$2:$F$564,需要的包数!C14)</f>
        <v>1</v>
      </c>
    </row>
    <row r="15" spans="1:5">
      <c r="A15" t="s">
        <v>19</v>
      </c>
      <c r="B15" t="s">
        <v>22</v>
      </c>
      <c r="C15" t="str">
        <f t="shared" si="0"/>
        <v>骨科器械电钻（3件）</v>
      </c>
      <c r="D15">
        <v>2</v>
      </c>
      <c r="E15">
        <f>COUNTIF(包明细!$F$2:$F$564,需要的包数!C15)</f>
        <v>3</v>
      </c>
    </row>
    <row r="16" spans="1:5">
      <c r="A16" t="s">
        <v>19</v>
      </c>
      <c r="B16" t="s">
        <v>23</v>
      </c>
      <c r="C16" t="str">
        <f t="shared" si="0"/>
        <v>骨科器械顶棒包（2件）</v>
      </c>
      <c r="D16">
        <v>2</v>
      </c>
      <c r="E16">
        <f>COUNTIF(包明细!$F$2:$F$564,需要的包数!C16)</f>
        <v>1</v>
      </c>
    </row>
    <row r="17" spans="1:5">
      <c r="A17" t="s">
        <v>19</v>
      </c>
      <c r="B17" t="s">
        <v>24</v>
      </c>
      <c r="C17" t="str">
        <f t="shared" si="0"/>
        <v>骨科器械钢钻头（3件）</v>
      </c>
      <c r="D17">
        <v>1</v>
      </c>
      <c r="E17">
        <f>COUNTIF(包明细!$F$2:$F$564,需要的包数!C17)</f>
        <v>1</v>
      </c>
    </row>
    <row r="18" spans="1:5">
      <c r="A18" t="s">
        <v>19</v>
      </c>
      <c r="B18" t="s">
        <v>25</v>
      </c>
      <c r="C18" t="str">
        <f t="shared" si="0"/>
        <v>骨科器械骨刀锤（6件）</v>
      </c>
      <c r="D18">
        <v>2</v>
      </c>
      <c r="E18">
        <f>COUNTIF(包明细!$F$2:$F$564,需要的包数!C18)</f>
        <v>2</v>
      </c>
    </row>
    <row r="19" spans="1:5">
      <c r="A19" t="s">
        <v>19</v>
      </c>
      <c r="B19" t="s">
        <v>26</v>
      </c>
      <c r="C19" t="str">
        <f t="shared" si="0"/>
        <v>骨科器械骨科拉钩（2件）</v>
      </c>
      <c r="D19">
        <v>2</v>
      </c>
      <c r="E19">
        <f>COUNTIF(包明细!$F$2:$F$564,需要的包数!C19)</f>
        <v>1</v>
      </c>
    </row>
    <row r="20" spans="1:5">
      <c r="A20" t="s">
        <v>19</v>
      </c>
      <c r="B20" t="s">
        <v>27</v>
      </c>
      <c r="C20" t="str">
        <f t="shared" si="0"/>
        <v>骨科器械骨科微型器械（23件）</v>
      </c>
      <c r="D20">
        <v>1</v>
      </c>
      <c r="E20">
        <f>COUNTIF(包明细!$F$2:$F$564,需要的包数!C20)</f>
        <v>10</v>
      </c>
    </row>
    <row r="21" spans="1:5">
      <c r="A21" t="s">
        <v>19</v>
      </c>
      <c r="B21" t="s">
        <v>28</v>
      </c>
      <c r="C21" t="str">
        <f t="shared" si="0"/>
        <v>骨科器械骨科显微器械（18件）</v>
      </c>
      <c r="D21">
        <v>1</v>
      </c>
      <c r="E21">
        <f>COUNTIF(包明细!$F$2:$F$564,需要的包数!C21)</f>
        <v>10</v>
      </c>
    </row>
    <row r="22" spans="1:5">
      <c r="A22" t="s">
        <v>19</v>
      </c>
      <c r="B22" t="s">
        <v>29</v>
      </c>
      <c r="C22" t="str">
        <f t="shared" si="0"/>
        <v>骨科器械骨折包（50件）</v>
      </c>
      <c r="D22">
        <v>2</v>
      </c>
      <c r="E22">
        <f>COUNTIF(包明细!$F$2:$F$564,需要的包数!C22)</f>
        <v>26</v>
      </c>
    </row>
    <row r="23" spans="1:5">
      <c r="A23" t="s">
        <v>19</v>
      </c>
      <c r="B23" t="s">
        <v>30</v>
      </c>
      <c r="C23" t="str">
        <f t="shared" si="0"/>
        <v>骨科器械骨钻头（8件）</v>
      </c>
      <c r="D23">
        <v>1</v>
      </c>
      <c r="E23">
        <f>COUNTIF(包明细!$F$2:$F$564,需要的包数!C23)</f>
        <v>3</v>
      </c>
    </row>
    <row r="24" spans="1:5">
      <c r="A24" t="s">
        <v>19</v>
      </c>
      <c r="B24" t="s">
        <v>31</v>
      </c>
      <c r="C24" t="str">
        <f t="shared" si="0"/>
        <v>骨科器械脊柱包（3件）</v>
      </c>
      <c r="D24">
        <v>1</v>
      </c>
      <c r="E24">
        <f>COUNTIF(包明细!$F$2:$F$564,需要的包数!C24)</f>
        <v>2</v>
      </c>
    </row>
    <row r="25" spans="1:5">
      <c r="A25" t="s">
        <v>19</v>
      </c>
      <c r="B25" t="s">
        <v>32</v>
      </c>
      <c r="C25" t="str">
        <f t="shared" si="0"/>
        <v>骨科器械颈椎包（65件）</v>
      </c>
      <c r="D25">
        <v>1</v>
      </c>
      <c r="E25">
        <f>COUNTIF(包明细!$F$2:$F$564,需要的包数!C25)</f>
        <v>28</v>
      </c>
    </row>
    <row r="26" spans="1:5">
      <c r="A26" t="s">
        <v>19</v>
      </c>
      <c r="B26" t="s">
        <v>33</v>
      </c>
      <c r="C26" t="str">
        <f t="shared" si="0"/>
        <v>骨科器械髋臼拉钩（4件）</v>
      </c>
      <c r="D26">
        <v>1</v>
      </c>
      <c r="E26">
        <f>COUNTIF(包明细!$F$2:$F$564,需要的包数!C26)</f>
        <v>1</v>
      </c>
    </row>
    <row r="27" spans="1:5">
      <c r="A27" t="s">
        <v>19</v>
      </c>
      <c r="B27" t="s">
        <v>34</v>
      </c>
      <c r="C27" t="str">
        <f t="shared" si="0"/>
        <v>骨科器械内固定取出包（42件）</v>
      </c>
      <c r="D27">
        <v>2</v>
      </c>
      <c r="E27">
        <f>COUNTIF(包明细!$F$2:$F$564,需要的包数!C27)</f>
        <v>21</v>
      </c>
    </row>
    <row r="28" spans="1:5">
      <c r="A28" t="s">
        <v>19</v>
      </c>
      <c r="B28" t="s">
        <v>35</v>
      </c>
      <c r="C28" t="str">
        <f t="shared" si="0"/>
        <v>骨科器械内固定取出器械（48件）</v>
      </c>
      <c r="D28">
        <v>1</v>
      </c>
      <c r="E28">
        <f>COUNTIF(包明细!$F$2:$F$564,需要的包数!C28)</f>
        <v>16</v>
      </c>
    </row>
    <row r="29" spans="1:5">
      <c r="A29" t="s">
        <v>19</v>
      </c>
      <c r="B29" t="s">
        <v>36</v>
      </c>
      <c r="C29" t="str">
        <f t="shared" si="0"/>
        <v>骨科器械腰椎包（55件)</v>
      </c>
      <c r="D29">
        <v>2</v>
      </c>
      <c r="E29">
        <f>COUNTIF(包明细!$F$2:$F$564,需要的包数!C29)</f>
        <v>29</v>
      </c>
    </row>
    <row r="30" spans="1:5">
      <c r="A30" t="s">
        <v>19</v>
      </c>
      <c r="B30" t="s">
        <v>37</v>
      </c>
      <c r="C30" t="str">
        <f t="shared" si="0"/>
        <v>骨科器械腰椎取内固定包（36件）</v>
      </c>
      <c r="D30">
        <v>1</v>
      </c>
      <c r="E30">
        <f>COUNTIF(包明细!$F$2:$F$564,需要的包数!C30)</f>
        <v>25</v>
      </c>
    </row>
    <row r="31" spans="1:5">
      <c r="A31" t="s">
        <v>19</v>
      </c>
      <c r="B31" t="s">
        <v>38</v>
      </c>
      <c r="C31" t="str">
        <f t="shared" si="0"/>
        <v>骨科器械咬骨剪包（1件）</v>
      </c>
      <c r="D31">
        <v>2</v>
      </c>
      <c r="E31">
        <f>COUNTIF(包明细!$F$2:$F$564,需要的包数!C31)</f>
        <v>1</v>
      </c>
    </row>
    <row r="32" spans="1:5">
      <c r="A32" t="s">
        <v>19</v>
      </c>
      <c r="B32" t="s">
        <v>39</v>
      </c>
      <c r="C32" t="str">
        <f t="shared" si="0"/>
        <v>骨科器械咬骨钳包（1件）</v>
      </c>
      <c r="D32">
        <v>4</v>
      </c>
      <c r="E32">
        <f>COUNTIF(包明细!$F$2:$F$564,需要的包数!C32)</f>
        <v>1</v>
      </c>
    </row>
    <row r="33" spans="1:5">
      <c r="A33" t="s">
        <v>40</v>
      </c>
      <c r="B33" t="s">
        <v>41</v>
      </c>
      <c r="C33" t="str">
        <f t="shared" si="0"/>
        <v>甲乳科器械甲亢包（29件）</v>
      </c>
      <c r="D33">
        <v>1</v>
      </c>
      <c r="E33">
        <f>COUNTIF(包明细!$F$2:$F$564,需要的包数!C33)</f>
        <v>6</v>
      </c>
    </row>
    <row r="34" spans="1:5">
      <c r="A34" t="s">
        <v>40</v>
      </c>
      <c r="B34" t="s">
        <v>42</v>
      </c>
      <c r="C34" t="str">
        <f t="shared" si="0"/>
        <v>甲乳科器械甲状腺包（37件）</v>
      </c>
      <c r="D34">
        <v>2</v>
      </c>
      <c r="E34">
        <f>COUNTIF(包明细!$F$2:$F$564,需要的包数!C34)</f>
        <v>15</v>
      </c>
    </row>
    <row r="35" spans="1:5">
      <c r="A35" t="s">
        <v>43</v>
      </c>
      <c r="B35" t="s">
        <v>44</v>
      </c>
      <c r="C35" t="str">
        <f t="shared" si="0"/>
        <v>口腔科器械口腔包（37件）</v>
      </c>
      <c r="D35">
        <v>1</v>
      </c>
      <c r="E35">
        <f>COUNTIF(包明细!$F$2:$F$564,需要的包数!C35)</f>
        <v>15</v>
      </c>
    </row>
    <row r="36" spans="1:5">
      <c r="A36" t="s">
        <v>45</v>
      </c>
      <c r="B36" t="s">
        <v>46</v>
      </c>
      <c r="C36" t="str">
        <f t="shared" si="0"/>
        <v>泌尿外科器械电切包（6件）</v>
      </c>
      <c r="D36">
        <v>4</v>
      </c>
      <c r="E36">
        <f>COUNTIF(包明细!$F$2:$F$564,需要的包数!C36)</f>
        <v>5</v>
      </c>
    </row>
    <row r="37" spans="1:5">
      <c r="A37" t="s">
        <v>47</v>
      </c>
      <c r="B37" t="s">
        <v>48</v>
      </c>
      <c r="C37" t="str">
        <f t="shared" si="0"/>
        <v>脑外科器械V-P分流通条（4件）</v>
      </c>
      <c r="D37">
        <v>1</v>
      </c>
      <c r="E37">
        <f>COUNTIF(包明细!$F$2:$F$564,需要的包数!C37)</f>
        <v>4</v>
      </c>
    </row>
    <row r="38" spans="1:5">
      <c r="A38" t="s">
        <v>47</v>
      </c>
      <c r="B38" t="s">
        <v>49</v>
      </c>
      <c r="C38" t="str">
        <f t="shared" ref="C38:C67" si="1">A38&amp;B38</f>
        <v>脑外科器械后颅凹拉钩（1件）</v>
      </c>
      <c r="D38">
        <v>1</v>
      </c>
      <c r="E38">
        <f>COUNTIF(包明细!$F$2:$F$564,需要的包数!C38)</f>
        <v>1</v>
      </c>
    </row>
    <row r="39" spans="1:5">
      <c r="A39" t="s">
        <v>47</v>
      </c>
      <c r="B39" t="s">
        <v>50</v>
      </c>
      <c r="C39" t="str">
        <f t="shared" si="1"/>
        <v>脑外科器械开颅包（63件）</v>
      </c>
      <c r="D39">
        <v>1</v>
      </c>
      <c r="E39">
        <f>COUNTIF(包明细!$F$2:$F$564,需要的包数!C39)</f>
        <v>29</v>
      </c>
    </row>
    <row r="40" spans="1:5">
      <c r="A40" t="s">
        <v>47</v>
      </c>
      <c r="B40" t="s">
        <v>51</v>
      </c>
      <c r="C40" t="str">
        <f t="shared" si="1"/>
        <v>脑外科器械颅骨修补器械（4件）</v>
      </c>
      <c r="D40">
        <v>1</v>
      </c>
      <c r="E40">
        <f>COUNTIF(包明细!$F$2:$F$564,需要的包数!C40)</f>
        <v>3</v>
      </c>
    </row>
    <row r="41" spans="1:5">
      <c r="A41" t="s">
        <v>47</v>
      </c>
      <c r="B41" t="s">
        <v>52</v>
      </c>
      <c r="C41" t="str">
        <f t="shared" si="1"/>
        <v>脑外科器械气切包（12件）</v>
      </c>
      <c r="D41">
        <v>1</v>
      </c>
      <c r="E41">
        <f>COUNTIF(包明细!$F$2:$F$564,需要的包数!C41)</f>
        <v>8</v>
      </c>
    </row>
    <row r="42" spans="1:5">
      <c r="A42" t="s">
        <v>47</v>
      </c>
      <c r="B42" t="s">
        <v>53</v>
      </c>
      <c r="C42" t="str">
        <f t="shared" si="1"/>
        <v>脑外科器械钻孔引流包（31件）</v>
      </c>
      <c r="D42">
        <v>1</v>
      </c>
      <c r="E42">
        <f>COUNTIF(包明细!$F$2:$F$564,需要的包数!C42)</f>
        <v>17</v>
      </c>
    </row>
    <row r="43" spans="1:5">
      <c r="A43" t="s">
        <v>54</v>
      </c>
      <c r="B43" t="s">
        <v>55</v>
      </c>
      <c r="C43" t="str">
        <f t="shared" si="1"/>
        <v>普外科器械LC（16件）</v>
      </c>
      <c r="D43">
        <v>4</v>
      </c>
      <c r="E43">
        <f>COUNTIF(包明细!$F$2:$F$564,需要的包数!C43)</f>
        <v>8</v>
      </c>
    </row>
    <row r="44" spans="1:5">
      <c r="A44" t="s">
        <v>54</v>
      </c>
      <c r="B44" t="s">
        <v>56</v>
      </c>
      <c r="C44" t="str">
        <f t="shared" si="1"/>
        <v>普外科器械S直（4件）</v>
      </c>
      <c r="D44">
        <v>2</v>
      </c>
      <c r="E44">
        <f>COUNTIF(包明细!$F$2:$F$564,需要的包数!C44)</f>
        <v>2</v>
      </c>
    </row>
    <row r="45" spans="1:5">
      <c r="A45" t="s">
        <v>54</v>
      </c>
      <c r="B45" t="s">
        <v>57</v>
      </c>
      <c r="C45" t="str">
        <f t="shared" si="1"/>
        <v>普外科器械肠钳包（4件）</v>
      </c>
      <c r="D45">
        <v>1</v>
      </c>
      <c r="E45">
        <f>COUNTIF(包明细!$F$2:$F$564,需要的包数!C45)</f>
        <v>2</v>
      </c>
    </row>
    <row r="46" spans="1:5">
      <c r="A46" t="s">
        <v>54</v>
      </c>
      <c r="B46" t="s">
        <v>58</v>
      </c>
      <c r="C46" t="str">
        <f t="shared" si="1"/>
        <v>普外科器械胆囊包（48件）</v>
      </c>
      <c r="D46">
        <v>4</v>
      </c>
      <c r="E46">
        <f>COUNTIF(包明细!$F$2:$F$564,需要的包数!C46)</f>
        <v>18</v>
      </c>
    </row>
    <row r="47" spans="1:5">
      <c r="A47" t="s">
        <v>54</v>
      </c>
      <c r="B47" t="s">
        <v>59</v>
      </c>
      <c r="C47" t="str">
        <f t="shared" si="1"/>
        <v>普外科器械胆总管包（11件）</v>
      </c>
      <c r="D47">
        <v>1</v>
      </c>
      <c r="E47">
        <f>COUNTIF(包明细!$F$2:$F$564,需要的包数!C47)</f>
        <v>3</v>
      </c>
    </row>
    <row r="48" spans="1:5">
      <c r="A48" t="s">
        <v>54</v>
      </c>
      <c r="B48" t="s">
        <v>60</v>
      </c>
      <c r="C48" t="str">
        <f t="shared" si="1"/>
        <v>普外科器械腹器包（44件）</v>
      </c>
      <c r="D48">
        <v>4</v>
      </c>
      <c r="E48">
        <f>COUNTIF(包明细!$F$2:$F$564,需要的包数!C48)</f>
        <v>10</v>
      </c>
    </row>
    <row r="49" spans="1:5">
      <c r="A49" t="s">
        <v>54</v>
      </c>
      <c r="B49" t="s">
        <v>61</v>
      </c>
      <c r="C49" t="str">
        <f t="shared" si="1"/>
        <v>普外科器械阑尾包（36件）</v>
      </c>
      <c r="D49">
        <v>2</v>
      </c>
      <c r="E49">
        <f>COUNTIF(包明细!$F$2:$F$564,需要的包数!C49)</f>
        <v>11</v>
      </c>
    </row>
    <row r="50" spans="1:5">
      <c r="A50" t="s">
        <v>54</v>
      </c>
      <c r="B50" t="s">
        <v>62</v>
      </c>
      <c r="C50" t="str">
        <f t="shared" si="1"/>
        <v>普外科器械剖腹包（62件）</v>
      </c>
      <c r="D50">
        <v>2</v>
      </c>
      <c r="E50">
        <f>COUNTIF(包明细!$F$2:$F$564,需要的包数!C50)</f>
        <v>19</v>
      </c>
    </row>
    <row r="51" spans="1:5">
      <c r="A51" t="s">
        <v>54</v>
      </c>
      <c r="B51" t="s">
        <v>63</v>
      </c>
      <c r="C51" t="str">
        <f t="shared" si="1"/>
        <v>普外科器械清创包（17件）</v>
      </c>
      <c r="D51">
        <v>4</v>
      </c>
      <c r="E51">
        <f>COUNTIF(包明细!$F$2:$F$564,需要的包数!C51)</f>
        <v>8</v>
      </c>
    </row>
    <row r="52" spans="1:5">
      <c r="A52" t="s">
        <v>54</v>
      </c>
      <c r="B52" t="s">
        <v>64</v>
      </c>
      <c r="C52" t="str">
        <f t="shared" si="1"/>
        <v>普外科器械疝气包（38件）</v>
      </c>
      <c r="D52">
        <v>2</v>
      </c>
      <c r="E52">
        <f>COUNTIF(包明细!$F$2:$F$564,需要的包数!C52)</f>
        <v>15</v>
      </c>
    </row>
    <row r="53" spans="1:5">
      <c r="A53" t="s">
        <v>54</v>
      </c>
      <c r="B53" t="s">
        <v>65</v>
      </c>
      <c r="C53" t="str">
        <f t="shared" si="1"/>
        <v>普外科器械台式拉钩（6件）</v>
      </c>
      <c r="D53">
        <v>1</v>
      </c>
      <c r="E53">
        <f>COUNTIF(包明细!$F$2:$F$564,需要的包数!C53)</f>
        <v>2</v>
      </c>
    </row>
    <row r="54" spans="1:5">
      <c r="A54" t="s">
        <v>54</v>
      </c>
      <c r="B54" t="s">
        <v>66</v>
      </c>
      <c r="C54" t="str">
        <f t="shared" si="1"/>
        <v>普外科器械胃肠包（64件）</v>
      </c>
      <c r="D54">
        <v>2</v>
      </c>
      <c r="E54">
        <f>COUNTIF(包明细!$F$2:$F$564,需要的包数!C54)</f>
        <v>24</v>
      </c>
    </row>
    <row r="55" spans="1:5">
      <c r="A55" t="s">
        <v>54</v>
      </c>
      <c r="B55" t="s">
        <v>67</v>
      </c>
      <c r="C55" t="str">
        <f t="shared" si="1"/>
        <v>普外科器械胃荷包钳（1件）</v>
      </c>
      <c r="D55">
        <v>1</v>
      </c>
      <c r="E55">
        <f>COUNTIF(包明细!$F$2:$F$564,需要的包数!C55)</f>
        <v>1</v>
      </c>
    </row>
    <row r="56" spans="1:5">
      <c r="A56" t="s">
        <v>54</v>
      </c>
      <c r="B56" t="s">
        <v>68</v>
      </c>
      <c r="C56" t="str">
        <f t="shared" si="1"/>
        <v>普外科器械蚊式包（12件）</v>
      </c>
      <c r="D56">
        <v>4</v>
      </c>
      <c r="E56">
        <f>COUNTIF(包明细!$F$2:$F$564,需要的包数!C56)</f>
        <v>5</v>
      </c>
    </row>
    <row r="57" spans="1:5">
      <c r="A57" t="s">
        <v>54</v>
      </c>
      <c r="B57" t="s">
        <v>69</v>
      </c>
      <c r="C57" t="str">
        <f t="shared" si="1"/>
        <v>普外科器械小皮拉（2件）</v>
      </c>
      <c r="D57">
        <v>4</v>
      </c>
      <c r="E57">
        <f>COUNTIF(包明细!$F$2:$F$564,需要的包数!C57)</f>
        <v>1</v>
      </c>
    </row>
    <row r="58" spans="1:5">
      <c r="A58" t="s">
        <v>54</v>
      </c>
      <c r="B58" t="s">
        <v>70</v>
      </c>
      <c r="C58" t="str">
        <f t="shared" si="1"/>
        <v>普外科器械新三页拉钩（4件）</v>
      </c>
      <c r="D58">
        <v>2</v>
      </c>
      <c r="E58">
        <f>COUNTIF(包明细!$F$2:$F$564,需要的包数!C58)</f>
        <v>2</v>
      </c>
    </row>
    <row r="59" spans="1:5">
      <c r="A59" t="s">
        <v>54</v>
      </c>
      <c r="B59" t="s">
        <v>71</v>
      </c>
      <c r="C59" t="str">
        <f t="shared" si="1"/>
        <v>普外科器械直肠荷包钳（1件）</v>
      </c>
      <c r="D59">
        <v>1</v>
      </c>
      <c r="E59">
        <f>COUNTIF(包明细!$F$2:$F$564,需要的包数!C59)</f>
        <v>1</v>
      </c>
    </row>
    <row r="60" spans="1:5">
      <c r="A60" t="s">
        <v>54</v>
      </c>
      <c r="B60" t="s">
        <v>72</v>
      </c>
      <c r="C60" t="str">
        <f t="shared" si="1"/>
        <v>普外科器械直角钳压肠板（2件）</v>
      </c>
      <c r="D60">
        <v>1</v>
      </c>
      <c r="E60">
        <f>COUNTIF(包明细!$F$2:$F$564,需要的包数!C60)</f>
        <v>2</v>
      </c>
    </row>
    <row r="61" spans="1:5">
      <c r="A61" t="s">
        <v>73</v>
      </c>
      <c r="B61" t="s">
        <v>74</v>
      </c>
      <c r="C61" t="str">
        <f t="shared" si="1"/>
        <v>肾内科器械A-V包（28件）</v>
      </c>
      <c r="D61">
        <v>1</v>
      </c>
      <c r="E61">
        <f>COUNTIF(包明细!$F$2:$F$564,需要的包数!C61)</f>
        <v>14</v>
      </c>
    </row>
    <row r="62" spans="1:5">
      <c r="A62" t="s">
        <v>73</v>
      </c>
      <c r="B62" t="s">
        <v>75</v>
      </c>
      <c r="C62" t="str">
        <f t="shared" si="1"/>
        <v>肾内科器械腹膜透析通条（2件）</v>
      </c>
      <c r="D62">
        <v>1</v>
      </c>
      <c r="E62">
        <f>COUNTIF(包明细!$F$2:$F$564,需要的包数!C62)</f>
        <v>2</v>
      </c>
    </row>
    <row r="63" spans="1:5">
      <c r="A63" t="s">
        <v>76</v>
      </c>
      <c r="B63" t="s">
        <v>77</v>
      </c>
      <c r="C63" t="str">
        <f t="shared" si="1"/>
        <v>五官科器械扁桃体包（21件）</v>
      </c>
      <c r="D63">
        <v>4</v>
      </c>
      <c r="E63">
        <f>COUNTIF(包明细!$F$2:$F$564,需要的包数!C63)</f>
        <v>14</v>
      </c>
    </row>
    <row r="64" spans="1:5">
      <c r="A64" t="s">
        <v>78</v>
      </c>
      <c r="B64" t="s">
        <v>79</v>
      </c>
      <c r="C64" t="str">
        <f t="shared" si="1"/>
        <v>胸外科器械乳突撑开器（1件）</v>
      </c>
      <c r="D64">
        <v>1</v>
      </c>
      <c r="E64">
        <f>COUNTIF(包明细!$F$2:$F$564,需要的包数!C64)</f>
        <v>1</v>
      </c>
    </row>
    <row r="65" spans="1:5">
      <c r="A65" t="s">
        <v>78</v>
      </c>
      <c r="B65" t="s">
        <v>80</v>
      </c>
      <c r="C65" t="str">
        <f t="shared" si="1"/>
        <v>胸外科器械食道B包（13件）</v>
      </c>
      <c r="D65">
        <v>1</v>
      </c>
      <c r="E65">
        <f>COUNTIF(包明细!$F$2:$F$564,需要的包数!C65)</f>
        <v>10</v>
      </c>
    </row>
    <row r="66" spans="1:5">
      <c r="A66" t="s">
        <v>78</v>
      </c>
      <c r="B66" t="s">
        <v>81</v>
      </c>
      <c r="C66" t="str">
        <f t="shared" si="1"/>
        <v>胸外科器械食道A包（66件）</v>
      </c>
      <c r="D66">
        <v>1</v>
      </c>
      <c r="E66">
        <f>COUNTIF(包明细!$F$2:$F$564,需要的包数!C66)</f>
        <v>24</v>
      </c>
    </row>
    <row r="67" spans="1:5">
      <c r="A67" t="s">
        <v>82</v>
      </c>
      <c r="B67" t="s">
        <v>83</v>
      </c>
      <c r="C67" t="str">
        <f t="shared" si="1"/>
        <v>血管外科器械大隐静脉包（32件）</v>
      </c>
      <c r="D67">
        <v>2</v>
      </c>
      <c r="E67">
        <f>COUNTIF(包明细!$F$2:$F$564,需要的包数!C67)</f>
        <v>14</v>
      </c>
    </row>
  </sheetData>
  <autoFilter ref="A1:E67">
    <extLst/>
  </autoFilter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71"/>
  <sheetViews>
    <sheetView workbookViewId="0">
      <selection activeCell="B66" sqref="B66"/>
    </sheetView>
  </sheetViews>
  <sheetFormatPr defaultColWidth="9" defaultRowHeight="13.5" outlineLevelCol="1"/>
  <cols>
    <col min="1" max="1" width="28.125" customWidth="1"/>
    <col min="2" max="2" width="23.5"/>
    <col min="3" max="3" width="15.625"/>
  </cols>
  <sheetData>
    <row r="3" spans="1:2">
      <c r="A3" t="s">
        <v>0</v>
      </c>
      <c r="B3" t="s">
        <v>1</v>
      </c>
    </row>
    <row r="4" spans="1:2">
      <c r="A4" t="s">
        <v>5</v>
      </c>
      <c r="B4" t="s">
        <v>6</v>
      </c>
    </row>
    <row r="5" spans="1:2">
      <c r="A5" t="s">
        <v>5</v>
      </c>
      <c r="B5" t="s">
        <v>7</v>
      </c>
    </row>
    <row r="6" spans="1:2">
      <c r="A6" t="s">
        <v>8</v>
      </c>
      <c r="B6" t="s">
        <v>9</v>
      </c>
    </row>
    <row r="7" spans="1:2">
      <c r="A7" t="s">
        <v>8</v>
      </c>
      <c r="B7" t="s">
        <v>10</v>
      </c>
    </row>
    <row r="8" spans="1:2">
      <c r="A8" t="s">
        <v>8</v>
      </c>
      <c r="B8" t="s">
        <v>11</v>
      </c>
    </row>
    <row r="9" spans="1:2">
      <c r="A9" t="s">
        <v>8</v>
      </c>
      <c r="B9" t="s">
        <v>12</v>
      </c>
    </row>
    <row r="10" spans="1:2">
      <c r="A10" t="s">
        <v>8</v>
      </c>
      <c r="B10" t="s">
        <v>13</v>
      </c>
    </row>
    <row r="11" spans="1:2">
      <c r="A11" t="s">
        <v>8</v>
      </c>
      <c r="B11" t="s">
        <v>14</v>
      </c>
    </row>
    <row r="12" spans="1:2">
      <c r="A12" t="s">
        <v>8</v>
      </c>
      <c r="B12" t="s">
        <v>15</v>
      </c>
    </row>
    <row r="13" spans="1:2">
      <c r="A13" t="s">
        <v>8</v>
      </c>
      <c r="B13" t="s">
        <v>16</v>
      </c>
    </row>
    <row r="14" spans="1:2">
      <c r="A14" t="s">
        <v>17</v>
      </c>
      <c r="B14" t="s">
        <v>18</v>
      </c>
    </row>
    <row r="15" spans="1:2">
      <c r="A15" t="s">
        <v>19</v>
      </c>
      <c r="B15" t="s">
        <v>20</v>
      </c>
    </row>
    <row r="16" spans="1:2">
      <c r="A16" t="s">
        <v>19</v>
      </c>
      <c r="B16" t="s">
        <v>21</v>
      </c>
    </row>
    <row r="17" spans="1:2">
      <c r="A17" t="s">
        <v>19</v>
      </c>
      <c r="B17" t="s">
        <v>25</v>
      </c>
    </row>
    <row r="18" spans="1:2">
      <c r="A18" t="s">
        <v>19</v>
      </c>
      <c r="B18" t="s">
        <v>26</v>
      </c>
    </row>
    <row r="19" spans="1:2">
      <c r="A19" t="s">
        <v>19</v>
      </c>
      <c r="B19" t="s">
        <v>27</v>
      </c>
    </row>
    <row r="20" spans="1:2">
      <c r="A20" t="s">
        <v>19</v>
      </c>
      <c r="B20" t="s">
        <v>28</v>
      </c>
    </row>
    <row r="21" spans="1:2">
      <c r="A21" t="s">
        <v>19</v>
      </c>
      <c r="B21" t="s">
        <v>29</v>
      </c>
    </row>
    <row r="22" spans="1:2">
      <c r="A22" t="s">
        <v>19</v>
      </c>
      <c r="B22" t="s">
        <v>30</v>
      </c>
    </row>
    <row r="23" spans="1:2">
      <c r="A23" t="s">
        <v>19</v>
      </c>
      <c r="B23" t="s">
        <v>31</v>
      </c>
    </row>
    <row r="24" spans="1:2">
      <c r="A24" t="s">
        <v>19</v>
      </c>
      <c r="B24" t="s">
        <v>32</v>
      </c>
    </row>
    <row r="25" spans="1:2">
      <c r="A25" t="s">
        <v>19</v>
      </c>
      <c r="B25" t="s">
        <v>33</v>
      </c>
    </row>
    <row r="26" spans="1:2">
      <c r="A26" t="s">
        <v>19</v>
      </c>
      <c r="B26" t="s">
        <v>34</v>
      </c>
    </row>
    <row r="27" spans="1:2">
      <c r="A27" t="s">
        <v>19</v>
      </c>
      <c r="B27" t="s">
        <v>35</v>
      </c>
    </row>
    <row r="28" spans="1:2">
      <c r="A28" t="s">
        <v>19</v>
      </c>
      <c r="B28" t="s">
        <v>36</v>
      </c>
    </row>
    <row r="29" spans="1:2">
      <c r="A29" t="s">
        <v>19</v>
      </c>
      <c r="B29" t="s">
        <v>37</v>
      </c>
    </row>
    <row r="30" spans="1:2">
      <c r="A30" t="s">
        <v>19</v>
      </c>
      <c r="B30" t="s">
        <v>38</v>
      </c>
    </row>
    <row r="31" spans="1:2">
      <c r="A31" t="s">
        <v>19</v>
      </c>
      <c r="B31" t="s">
        <v>39</v>
      </c>
    </row>
    <row r="32" spans="1:2">
      <c r="A32" t="s">
        <v>19</v>
      </c>
      <c r="B32" t="s">
        <v>84</v>
      </c>
    </row>
    <row r="33" spans="1:2">
      <c r="A33" t="s">
        <v>19</v>
      </c>
      <c r="B33" t="s">
        <v>24</v>
      </c>
    </row>
    <row r="34" spans="1:2">
      <c r="A34" t="s">
        <v>19</v>
      </c>
      <c r="B34" t="s">
        <v>23</v>
      </c>
    </row>
    <row r="35" spans="1:2">
      <c r="A35" t="s">
        <v>19</v>
      </c>
      <c r="B35" t="s">
        <v>22</v>
      </c>
    </row>
    <row r="36" spans="1:2">
      <c r="A36" t="s">
        <v>40</v>
      </c>
      <c r="B36" t="s">
        <v>41</v>
      </c>
    </row>
    <row r="37" spans="1:2">
      <c r="A37" t="s">
        <v>40</v>
      </c>
      <c r="B37" t="s">
        <v>42</v>
      </c>
    </row>
    <row r="38" spans="1:2">
      <c r="A38" t="s">
        <v>43</v>
      </c>
      <c r="B38" t="s">
        <v>44</v>
      </c>
    </row>
    <row r="39" spans="1:2">
      <c r="A39" t="s">
        <v>45</v>
      </c>
      <c r="B39" t="s">
        <v>46</v>
      </c>
    </row>
    <row r="40" spans="1:2">
      <c r="A40" t="s">
        <v>47</v>
      </c>
      <c r="B40" t="s">
        <v>48</v>
      </c>
    </row>
    <row r="41" spans="1:2">
      <c r="A41" t="s">
        <v>47</v>
      </c>
      <c r="B41" t="s">
        <v>50</v>
      </c>
    </row>
    <row r="42" spans="1:2">
      <c r="A42" t="s">
        <v>47</v>
      </c>
      <c r="B42" t="s">
        <v>51</v>
      </c>
    </row>
    <row r="43" spans="1:2">
      <c r="A43" t="s">
        <v>47</v>
      </c>
      <c r="B43" t="s">
        <v>52</v>
      </c>
    </row>
    <row r="44" spans="1:2">
      <c r="A44" t="s">
        <v>47</v>
      </c>
      <c r="B44" t="s">
        <v>53</v>
      </c>
    </row>
    <row r="45" spans="1:2">
      <c r="A45" t="s">
        <v>47</v>
      </c>
      <c r="B45" t="s">
        <v>49</v>
      </c>
    </row>
    <row r="46" spans="1:2">
      <c r="A46" t="s">
        <v>54</v>
      </c>
      <c r="B46" t="s">
        <v>55</v>
      </c>
    </row>
    <row r="47" spans="1:2">
      <c r="A47" t="s">
        <v>54</v>
      </c>
      <c r="B47" t="s">
        <v>56</v>
      </c>
    </row>
    <row r="48" spans="1:2">
      <c r="A48" t="s">
        <v>54</v>
      </c>
      <c r="B48" t="s">
        <v>57</v>
      </c>
    </row>
    <row r="49" spans="1:2">
      <c r="A49" t="s">
        <v>54</v>
      </c>
      <c r="B49" t="s">
        <v>58</v>
      </c>
    </row>
    <row r="50" spans="1:2">
      <c r="A50" t="s">
        <v>54</v>
      </c>
      <c r="B50" t="s">
        <v>59</v>
      </c>
    </row>
    <row r="51" spans="1:2">
      <c r="A51" t="s">
        <v>54</v>
      </c>
      <c r="B51" t="s">
        <v>60</v>
      </c>
    </row>
    <row r="52" spans="1:2">
      <c r="A52" t="s">
        <v>54</v>
      </c>
      <c r="B52" t="s">
        <v>61</v>
      </c>
    </row>
    <row r="53" spans="1:2">
      <c r="A53" t="s">
        <v>54</v>
      </c>
      <c r="B53" t="s">
        <v>62</v>
      </c>
    </row>
    <row r="54" spans="1:2">
      <c r="A54" t="s">
        <v>54</v>
      </c>
      <c r="B54" t="s">
        <v>63</v>
      </c>
    </row>
    <row r="55" spans="1:2">
      <c r="A55" t="s">
        <v>54</v>
      </c>
      <c r="B55" t="s">
        <v>64</v>
      </c>
    </row>
    <row r="56" spans="1:2">
      <c r="A56" t="s">
        <v>54</v>
      </c>
      <c r="B56" t="s">
        <v>65</v>
      </c>
    </row>
    <row r="57" spans="1:2">
      <c r="A57" t="s">
        <v>54</v>
      </c>
      <c r="B57" t="s">
        <v>66</v>
      </c>
    </row>
    <row r="58" spans="1:2">
      <c r="A58" t="s">
        <v>54</v>
      </c>
      <c r="B58" t="s">
        <v>67</v>
      </c>
    </row>
    <row r="59" spans="1:2">
      <c r="A59" t="s">
        <v>54</v>
      </c>
      <c r="B59" t="s">
        <v>68</v>
      </c>
    </row>
    <row r="60" spans="1:2">
      <c r="A60" t="s">
        <v>54</v>
      </c>
      <c r="B60" t="s">
        <v>69</v>
      </c>
    </row>
    <row r="61" spans="1:2">
      <c r="A61" t="s">
        <v>54</v>
      </c>
      <c r="B61" t="s">
        <v>70</v>
      </c>
    </row>
    <row r="62" spans="1:2">
      <c r="A62" t="s">
        <v>54</v>
      </c>
      <c r="B62" t="s">
        <v>71</v>
      </c>
    </row>
    <row r="63" spans="1:2">
      <c r="A63" t="s">
        <v>54</v>
      </c>
      <c r="B63" t="s">
        <v>72</v>
      </c>
    </row>
    <row r="64" spans="1:2">
      <c r="A64" t="s">
        <v>73</v>
      </c>
      <c r="B64" t="s">
        <v>74</v>
      </c>
    </row>
    <row r="65" spans="1:2">
      <c r="A65" t="s">
        <v>73</v>
      </c>
      <c r="B65" t="s">
        <v>75</v>
      </c>
    </row>
    <row r="66" spans="1:2">
      <c r="A66" t="s">
        <v>76</v>
      </c>
      <c r="B66" t="s">
        <v>77</v>
      </c>
    </row>
    <row r="67" spans="1:2">
      <c r="A67" t="s">
        <v>78</v>
      </c>
      <c r="B67" t="s">
        <v>79</v>
      </c>
    </row>
    <row r="68" spans="1:2">
      <c r="A68" t="s">
        <v>78</v>
      </c>
      <c r="B68" t="s">
        <v>81</v>
      </c>
    </row>
    <row r="69" spans="1:2">
      <c r="A69" t="s">
        <v>78</v>
      </c>
      <c r="B69" t="s">
        <v>80</v>
      </c>
    </row>
    <row r="70" spans="1:2">
      <c r="A70" t="s">
        <v>82</v>
      </c>
      <c r="B70" t="s">
        <v>83</v>
      </c>
    </row>
    <row r="71" spans="1:1">
      <c r="A71" t="s">
        <v>85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E263"/>
  <sheetViews>
    <sheetView topLeftCell="C1" workbookViewId="0">
      <selection activeCell="E257" sqref="E257"/>
    </sheetView>
  </sheetViews>
  <sheetFormatPr defaultColWidth="9" defaultRowHeight="13.5" outlineLevelCol="4"/>
  <cols>
    <col min="1" max="1" width="22.125" hidden="1"/>
    <col min="2" max="2" width="15.625" hidden="1"/>
    <col min="4" max="4" width="23.625" customWidth="1"/>
    <col min="5" max="5" width="15.375" style="1" customWidth="1"/>
  </cols>
  <sheetData>
    <row r="3" ht="18" customHeight="1" spans="1:5">
      <c r="A3" t="s">
        <v>86</v>
      </c>
      <c r="B3" t="s">
        <v>87</v>
      </c>
      <c r="D3" s="7" t="s">
        <v>88</v>
      </c>
      <c r="E3" s="10" t="s">
        <v>89</v>
      </c>
    </row>
    <row r="4" ht="18" customHeight="1" spans="1:5">
      <c r="A4" s="11" t="s">
        <v>90</v>
      </c>
      <c r="B4">
        <v>1</v>
      </c>
      <c r="D4" s="7" t="s">
        <v>91</v>
      </c>
      <c r="E4" s="10">
        <v>2</v>
      </c>
    </row>
    <row r="5" ht="18" customHeight="1" spans="1:5">
      <c r="A5" s="11" t="s">
        <v>92</v>
      </c>
      <c r="B5">
        <v>1</v>
      </c>
      <c r="D5" s="7" t="s">
        <v>93</v>
      </c>
      <c r="E5" s="10">
        <v>1</v>
      </c>
    </row>
    <row r="6" ht="18" customHeight="1" spans="1:5">
      <c r="A6" s="11" t="s">
        <v>94</v>
      </c>
      <c r="B6">
        <v>1</v>
      </c>
      <c r="D6" s="7" t="s">
        <v>90</v>
      </c>
      <c r="E6" s="10">
        <v>1</v>
      </c>
    </row>
    <row r="7" ht="18" customHeight="1" spans="1:5">
      <c r="A7" s="11" t="s">
        <v>95</v>
      </c>
      <c r="B7">
        <v>1</v>
      </c>
      <c r="D7" s="7" t="s">
        <v>92</v>
      </c>
      <c r="E7" s="10">
        <v>1</v>
      </c>
    </row>
    <row r="8" ht="18" customHeight="1" spans="1:5">
      <c r="A8" s="11" t="s">
        <v>96</v>
      </c>
      <c r="B8">
        <v>1</v>
      </c>
      <c r="D8" s="7" t="s">
        <v>94</v>
      </c>
      <c r="E8" s="10">
        <v>1</v>
      </c>
    </row>
    <row r="9" ht="18" customHeight="1" spans="1:5">
      <c r="A9" s="11" t="s">
        <v>97</v>
      </c>
      <c r="B9">
        <v>28</v>
      </c>
      <c r="D9" s="7" t="s">
        <v>95</v>
      </c>
      <c r="E9" s="10">
        <v>1</v>
      </c>
    </row>
    <row r="10" ht="18" customHeight="1" spans="1:5">
      <c r="A10" s="11" t="s">
        <v>98</v>
      </c>
      <c r="B10">
        <v>2</v>
      </c>
      <c r="D10" s="7" t="s">
        <v>96</v>
      </c>
      <c r="E10" s="10">
        <v>1</v>
      </c>
    </row>
    <row r="11" ht="18" customHeight="1" spans="1:5">
      <c r="A11" s="11" t="s">
        <v>99</v>
      </c>
      <c r="B11">
        <v>2</v>
      </c>
      <c r="D11" s="7" t="s">
        <v>100</v>
      </c>
      <c r="E11" s="10">
        <v>8</v>
      </c>
    </row>
    <row r="12" ht="18" customHeight="1" spans="1:5">
      <c r="A12" s="11" t="s">
        <v>101</v>
      </c>
      <c r="B12">
        <v>1</v>
      </c>
      <c r="D12" s="7" t="s">
        <v>97</v>
      </c>
      <c r="E12" s="10">
        <v>22</v>
      </c>
    </row>
    <row r="13" ht="18" customHeight="1" spans="1:5">
      <c r="A13" s="11" t="s">
        <v>102</v>
      </c>
      <c r="B13">
        <v>13</v>
      </c>
      <c r="D13" s="7" t="s">
        <v>98</v>
      </c>
      <c r="E13" s="10">
        <v>2</v>
      </c>
    </row>
    <row r="14" ht="18" customHeight="1" spans="1:5">
      <c r="A14" s="11" t="s">
        <v>103</v>
      </c>
      <c r="B14">
        <v>4</v>
      </c>
      <c r="D14" s="7" t="s">
        <v>99</v>
      </c>
      <c r="E14" s="10">
        <v>2</v>
      </c>
    </row>
    <row r="15" ht="18" customHeight="1" spans="1:5">
      <c r="A15" s="11" t="s">
        <v>104</v>
      </c>
      <c r="B15">
        <v>183</v>
      </c>
      <c r="D15" s="7" t="s">
        <v>101</v>
      </c>
      <c r="E15" s="10">
        <v>1</v>
      </c>
    </row>
    <row r="16" ht="18" customHeight="1" spans="1:5">
      <c r="A16" s="11" t="s">
        <v>105</v>
      </c>
      <c r="B16">
        <v>3</v>
      </c>
      <c r="D16" s="7" t="s">
        <v>106</v>
      </c>
      <c r="E16" s="10">
        <v>197</v>
      </c>
    </row>
    <row r="17" ht="18" customHeight="1" spans="1:5">
      <c r="A17" s="11" t="s">
        <v>107</v>
      </c>
      <c r="B17">
        <v>3</v>
      </c>
      <c r="D17" s="7" t="s">
        <v>102</v>
      </c>
      <c r="E17" s="10">
        <v>7</v>
      </c>
    </row>
    <row r="18" ht="18" customHeight="1" spans="1:5">
      <c r="A18" s="11" t="s">
        <v>108</v>
      </c>
      <c r="B18">
        <v>4</v>
      </c>
      <c r="D18" s="7" t="s">
        <v>103</v>
      </c>
      <c r="E18" s="10">
        <v>10</v>
      </c>
    </row>
    <row r="19" ht="18" customHeight="1" spans="1:5">
      <c r="A19" s="11" t="s">
        <v>109</v>
      </c>
      <c r="B19">
        <v>4</v>
      </c>
      <c r="D19" s="7" t="s">
        <v>104</v>
      </c>
      <c r="E19" s="10">
        <v>64</v>
      </c>
    </row>
    <row r="20" ht="18" customHeight="1" spans="1:5">
      <c r="A20" s="11" t="s">
        <v>110</v>
      </c>
      <c r="B20">
        <v>4</v>
      </c>
      <c r="D20" s="7" t="s">
        <v>105</v>
      </c>
      <c r="E20" s="10">
        <v>2</v>
      </c>
    </row>
    <row r="21" ht="18" customHeight="1" spans="1:5">
      <c r="A21" s="11" t="s">
        <v>111</v>
      </c>
      <c r="B21">
        <v>4</v>
      </c>
      <c r="D21" s="7" t="s">
        <v>107</v>
      </c>
      <c r="E21" s="10">
        <v>2</v>
      </c>
    </row>
    <row r="22" ht="18" customHeight="1" spans="1:5">
      <c r="A22" s="11" t="s">
        <v>112</v>
      </c>
      <c r="B22">
        <v>4</v>
      </c>
      <c r="D22" s="7" t="s">
        <v>113</v>
      </c>
      <c r="E22" s="10">
        <v>8</v>
      </c>
    </row>
    <row r="23" ht="18" customHeight="1" spans="1:5">
      <c r="A23" s="11" t="s">
        <v>114</v>
      </c>
      <c r="B23">
        <v>4</v>
      </c>
      <c r="D23" s="7" t="s">
        <v>115</v>
      </c>
      <c r="E23" s="10">
        <v>4</v>
      </c>
    </row>
    <row r="24" ht="18" customHeight="1" spans="1:5">
      <c r="A24" s="11" t="s">
        <v>116</v>
      </c>
      <c r="B24">
        <v>6</v>
      </c>
      <c r="D24" s="7" t="s">
        <v>108</v>
      </c>
      <c r="E24" s="10">
        <v>4</v>
      </c>
    </row>
    <row r="25" ht="18" customHeight="1" spans="1:5">
      <c r="A25" s="11" t="s">
        <v>117</v>
      </c>
      <c r="B25">
        <v>3</v>
      </c>
      <c r="D25" s="7" t="s">
        <v>109</v>
      </c>
      <c r="E25" s="10">
        <v>4</v>
      </c>
    </row>
    <row r="26" ht="18" customHeight="1" spans="1:5">
      <c r="A26" s="11" t="s">
        <v>118</v>
      </c>
      <c r="B26">
        <v>22</v>
      </c>
      <c r="D26" s="7" t="s">
        <v>119</v>
      </c>
      <c r="E26" s="10">
        <v>4</v>
      </c>
    </row>
    <row r="27" ht="18" customHeight="1" spans="1:5">
      <c r="A27" s="11" t="s">
        <v>120</v>
      </c>
      <c r="B27">
        <v>44</v>
      </c>
      <c r="D27" s="7" t="s">
        <v>110</v>
      </c>
      <c r="E27" s="10">
        <v>4</v>
      </c>
    </row>
    <row r="28" ht="18" customHeight="1" spans="1:5">
      <c r="A28" s="11" t="s">
        <v>121</v>
      </c>
      <c r="B28">
        <v>2</v>
      </c>
      <c r="D28" s="7" t="s">
        <v>122</v>
      </c>
      <c r="E28" s="10">
        <v>2</v>
      </c>
    </row>
    <row r="29" ht="18" customHeight="1" spans="1:5">
      <c r="A29" s="11" t="s">
        <v>123</v>
      </c>
      <c r="B29">
        <v>2</v>
      </c>
      <c r="D29" s="7" t="s">
        <v>111</v>
      </c>
      <c r="E29" s="10">
        <v>4</v>
      </c>
    </row>
    <row r="30" ht="18" customHeight="1" spans="1:5">
      <c r="A30" s="11" t="s">
        <v>124</v>
      </c>
      <c r="B30">
        <v>3</v>
      </c>
      <c r="D30" s="7" t="s">
        <v>125</v>
      </c>
      <c r="E30" s="10">
        <v>8</v>
      </c>
    </row>
    <row r="31" ht="18" customHeight="1" spans="1:5">
      <c r="A31" s="11" t="s">
        <v>126</v>
      </c>
      <c r="B31">
        <v>1</v>
      </c>
      <c r="D31" s="7" t="s">
        <v>112</v>
      </c>
      <c r="E31" s="10">
        <v>8</v>
      </c>
    </row>
    <row r="32" ht="18" customHeight="1" spans="1:5">
      <c r="A32" s="11" t="s">
        <v>127</v>
      </c>
      <c r="B32">
        <v>2</v>
      </c>
      <c r="D32" s="7" t="s">
        <v>114</v>
      </c>
      <c r="E32" s="10">
        <v>7</v>
      </c>
    </row>
    <row r="33" ht="18" customHeight="1" spans="1:5">
      <c r="A33" s="11" t="s">
        <v>128</v>
      </c>
      <c r="B33">
        <v>1</v>
      </c>
      <c r="D33" s="7" t="s">
        <v>129</v>
      </c>
      <c r="E33" s="10">
        <v>90</v>
      </c>
    </row>
    <row r="34" ht="18" customHeight="1" spans="1:5">
      <c r="A34" s="11" t="s">
        <v>130</v>
      </c>
      <c r="B34">
        <v>1</v>
      </c>
      <c r="D34" s="7" t="s">
        <v>116</v>
      </c>
      <c r="E34" s="10">
        <v>1</v>
      </c>
    </row>
    <row r="35" ht="18" customHeight="1" spans="1:5">
      <c r="A35" s="11" t="s">
        <v>131</v>
      </c>
      <c r="B35">
        <v>2</v>
      </c>
      <c r="D35" s="7" t="s">
        <v>117</v>
      </c>
      <c r="E35" s="10">
        <v>6</v>
      </c>
    </row>
    <row r="36" ht="18" customHeight="1" spans="1:5">
      <c r="A36" s="11" t="s">
        <v>132</v>
      </c>
      <c r="B36">
        <v>2</v>
      </c>
      <c r="D36" s="7" t="s">
        <v>118</v>
      </c>
      <c r="E36" s="10">
        <v>16</v>
      </c>
    </row>
    <row r="37" ht="18" customHeight="1" spans="1:5">
      <c r="A37" s="11" t="s">
        <v>133</v>
      </c>
      <c r="B37">
        <v>7</v>
      </c>
      <c r="D37" s="7" t="s">
        <v>120</v>
      </c>
      <c r="E37" s="10">
        <v>18</v>
      </c>
    </row>
    <row r="38" ht="18" customHeight="1" spans="1:5">
      <c r="A38" s="11" t="s">
        <v>134</v>
      </c>
      <c r="B38">
        <v>41</v>
      </c>
      <c r="D38" s="7" t="s">
        <v>135</v>
      </c>
      <c r="E38" s="10">
        <v>2</v>
      </c>
    </row>
    <row r="39" ht="18" customHeight="1" spans="1:5">
      <c r="A39" s="11" t="s">
        <v>136</v>
      </c>
      <c r="B39">
        <v>45</v>
      </c>
      <c r="D39" s="7" t="s">
        <v>137</v>
      </c>
      <c r="E39" s="10">
        <v>20</v>
      </c>
    </row>
    <row r="40" ht="18" customHeight="1" spans="1:5">
      <c r="A40" s="11" t="s">
        <v>138</v>
      </c>
      <c r="B40">
        <v>2</v>
      </c>
      <c r="D40" s="7" t="s">
        <v>121</v>
      </c>
      <c r="E40" s="10">
        <v>2</v>
      </c>
    </row>
    <row r="41" ht="18" customHeight="1" spans="1:5">
      <c r="A41" s="11" t="s">
        <v>139</v>
      </c>
      <c r="B41">
        <v>2</v>
      </c>
      <c r="D41" s="7" t="s">
        <v>123</v>
      </c>
      <c r="E41" s="10">
        <v>4</v>
      </c>
    </row>
    <row r="42" ht="18" customHeight="1" spans="1:5">
      <c r="A42" s="11" t="s">
        <v>140</v>
      </c>
      <c r="B42">
        <v>2</v>
      </c>
      <c r="D42" s="7" t="s">
        <v>141</v>
      </c>
      <c r="E42" s="10">
        <v>8</v>
      </c>
    </row>
    <row r="43" ht="18" customHeight="1" spans="1:5">
      <c r="A43" s="11" t="s">
        <v>142</v>
      </c>
      <c r="B43">
        <v>4</v>
      </c>
      <c r="D43" s="7" t="s">
        <v>124</v>
      </c>
      <c r="E43" s="10">
        <v>3</v>
      </c>
    </row>
    <row r="44" ht="18" customHeight="1" spans="1:5">
      <c r="A44" s="11" t="s">
        <v>143</v>
      </c>
      <c r="B44">
        <v>1</v>
      </c>
      <c r="D44" s="7" t="s">
        <v>126</v>
      </c>
      <c r="E44" s="10">
        <v>1</v>
      </c>
    </row>
    <row r="45" ht="18" customHeight="1" spans="1:5">
      <c r="A45" s="11" t="s">
        <v>144</v>
      </c>
      <c r="B45">
        <v>2</v>
      </c>
      <c r="D45" s="7" t="s">
        <v>127</v>
      </c>
      <c r="E45" s="10">
        <v>2</v>
      </c>
    </row>
    <row r="46" ht="18" customHeight="1" spans="1:5">
      <c r="A46" s="11" t="s">
        <v>145</v>
      </c>
      <c r="B46">
        <v>2</v>
      </c>
      <c r="D46" s="7" t="s">
        <v>146</v>
      </c>
      <c r="E46" s="10">
        <v>10</v>
      </c>
    </row>
    <row r="47" ht="18" customHeight="1" spans="1:5">
      <c r="A47" s="11" t="s">
        <v>147</v>
      </c>
      <c r="B47">
        <v>3</v>
      </c>
      <c r="D47" s="7" t="s">
        <v>128</v>
      </c>
      <c r="E47" s="10">
        <v>1</v>
      </c>
    </row>
    <row r="48" ht="18" customHeight="1" spans="1:5">
      <c r="A48" s="11" t="s">
        <v>148</v>
      </c>
      <c r="B48">
        <v>7</v>
      </c>
      <c r="D48" s="7" t="s">
        <v>149</v>
      </c>
      <c r="E48" s="10">
        <v>17</v>
      </c>
    </row>
    <row r="49" ht="18" customHeight="1" spans="1:5">
      <c r="A49" s="11" t="s">
        <v>150</v>
      </c>
      <c r="B49">
        <v>24</v>
      </c>
      <c r="D49" s="7" t="s">
        <v>151</v>
      </c>
      <c r="E49" s="10">
        <v>28</v>
      </c>
    </row>
    <row r="50" ht="18" customHeight="1" spans="1:5">
      <c r="A50" s="11" t="s">
        <v>152</v>
      </c>
      <c r="B50">
        <v>2</v>
      </c>
      <c r="D50" s="7" t="s">
        <v>130</v>
      </c>
      <c r="E50" s="10">
        <v>1</v>
      </c>
    </row>
    <row r="51" ht="18" customHeight="1" spans="1:5">
      <c r="A51" s="11" t="s">
        <v>153</v>
      </c>
      <c r="B51">
        <v>3</v>
      </c>
      <c r="D51" s="7" t="s">
        <v>131</v>
      </c>
      <c r="E51" s="10">
        <v>2</v>
      </c>
    </row>
    <row r="52" ht="18" customHeight="1" spans="1:5">
      <c r="A52" s="11" t="s">
        <v>154</v>
      </c>
      <c r="B52">
        <v>10</v>
      </c>
      <c r="D52" s="7" t="s">
        <v>132</v>
      </c>
      <c r="E52" s="10">
        <v>4</v>
      </c>
    </row>
    <row r="53" ht="18" customHeight="1" spans="1:5">
      <c r="A53" s="11" t="s">
        <v>155</v>
      </c>
      <c r="B53">
        <v>11</v>
      </c>
      <c r="D53" s="7" t="s">
        <v>133</v>
      </c>
      <c r="E53" s="10">
        <v>7</v>
      </c>
    </row>
    <row r="54" ht="18" customHeight="1" spans="1:5">
      <c r="A54" s="11" t="s">
        <v>156</v>
      </c>
      <c r="B54">
        <v>2</v>
      </c>
      <c r="D54" s="7" t="s">
        <v>157</v>
      </c>
      <c r="E54" s="10">
        <v>1</v>
      </c>
    </row>
    <row r="55" ht="18" customHeight="1" spans="1:5">
      <c r="A55" s="11" t="s">
        <v>158</v>
      </c>
      <c r="B55">
        <v>15</v>
      </c>
      <c r="D55" s="7" t="s">
        <v>159</v>
      </c>
      <c r="E55" s="10">
        <v>4</v>
      </c>
    </row>
    <row r="56" ht="18" customHeight="1" spans="1:5">
      <c r="A56" s="11" t="s">
        <v>160</v>
      </c>
      <c r="B56">
        <v>1</v>
      </c>
      <c r="D56" s="7" t="s">
        <v>161</v>
      </c>
      <c r="E56" s="10">
        <v>52</v>
      </c>
    </row>
    <row r="57" ht="18" customHeight="1" spans="1:5">
      <c r="A57" s="11" t="s">
        <v>162</v>
      </c>
      <c r="B57">
        <v>2</v>
      </c>
      <c r="D57" s="7" t="s">
        <v>134</v>
      </c>
      <c r="E57" s="10">
        <v>46</v>
      </c>
    </row>
    <row r="58" ht="18" customHeight="1" spans="1:5">
      <c r="A58" s="11" t="s">
        <v>163</v>
      </c>
      <c r="B58">
        <v>9</v>
      </c>
      <c r="D58" s="7" t="s">
        <v>136</v>
      </c>
      <c r="E58" s="10">
        <v>15</v>
      </c>
    </row>
    <row r="59" ht="18" customHeight="1" spans="1:5">
      <c r="A59" s="11" t="s">
        <v>164</v>
      </c>
      <c r="B59">
        <v>4</v>
      </c>
      <c r="D59" s="7" t="s">
        <v>138</v>
      </c>
      <c r="E59" s="10">
        <v>4</v>
      </c>
    </row>
    <row r="60" ht="18" customHeight="1" spans="1:5">
      <c r="A60" s="11" t="s">
        <v>165</v>
      </c>
      <c r="B60">
        <v>1</v>
      </c>
      <c r="D60" s="7" t="s">
        <v>139</v>
      </c>
      <c r="E60" s="10">
        <v>2</v>
      </c>
    </row>
    <row r="61" ht="18" customHeight="1" spans="1:5">
      <c r="A61" s="11" t="s">
        <v>166</v>
      </c>
      <c r="B61">
        <v>1</v>
      </c>
      <c r="D61" s="7" t="s">
        <v>140</v>
      </c>
      <c r="E61" s="10">
        <v>5</v>
      </c>
    </row>
    <row r="62" ht="18" customHeight="1" spans="1:5">
      <c r="A62" s="11" t="s">
        <v>167</v>
      </c>
      <c r="B62">
        <v>7</v>
      </c>
      <c r="D62" s="7" t="s">
        <v>142</v>
      </c>
      <c r="E62" s="10">
        <v>4</v>
      </c>
    </row>
    <row r="63" ht="18" customHeight="1" spans="1:5">
      <c r="A63" s="11" t="s">
        <v>168</v>
      </c>
      <c r="B63">
        <v>3</v>
      </c>
      <c r="D63" s="7" t="s">
        <v>143</v>
      </c>
      <c r="E63" s="10">
        <v>1</v>
      </c>
    </row>
    <row r="64" ht="18" customHeight="1" spans="1:5">
      <c r="A64" s="11" t="s">
        <v>169</v>
      </c>
      <c r="B64">
        <v>4</v>
      </c>
      <c r="D64" s="7" t="s">
        <v>170</v>
      </c>
      <c r="E64" s="10">
        <v>8</v>
      </c>
    </row>
    <row r="65" ht="18" customHeight="1" spans="1:5">
      <c r="A65" s="11" t="s">
        <v>171</v>
      </c>
      <c r="B65">
        <v>2</v>
      </c>
      <c r="D65" s="7" t="s">
        <v>172</v>
      </c>
      <c r="E65" s="10">
        <v>12</v>
      </c>
    </row>
    <row r="66" ht="18" customHeight="1" spans="1:5">
      <c r="A66" s="11" t="s">
        <v>173</v>
      </c>
      <c r="B66">
        <v>66</v>
      </c>
      <c r="D66" s="7" t="s">
        <v>174</v>
      </c>
      <c r="E66" s="10">
        <v>4</v>
      </c>
    </row>
    <row r="67" ht="18" customHeight="1" spans="1:5">
      <c r="A67" s="11" t="s">
        <v>175</v>
      </c>
      <c r="B67">
        <v>2</v>
      </c>
      <c r="D67" s="7" t="s">
        <v>176</v>
      </c>
      <c r="E67" s="10">
        <v>6</v>
      </c>
    </row>
    <row r="68" ht="18" customHeight="1" spans="1:5">
      <c r="A68" s="11" t="s">
        <v>177</v>
      </c>
      <c r="B68">
        <v>2</v>
      </c>
      <c r="D68" s="7" t="s">
        <v>144</v>
      </c>
      <c r="E68" s="10">
        <v>2</v>
      </c>
    </row>
    <row r="69" ht="18" customHeight="1" spans="1:5">
      <c r="A69" s="11" t="s">
        <v>178</v>
      </c>
      <c r="B69">
        <v>1</v>
      </c>
      <c r="D69" s="7" t="s">
        <v>145</v>
      </c>
      <c r="E69" s="10">
        <v>2</v>
      </c>
    </row>
    <row r="70" ht="18" customHeight="1" spans="1:5">
      <c r="A70" s="11" t="s">
        <v>179</v>
      </c>
      <c r="B70">
        <v>1</v>
      </c>
      <c r="D70" s="7" t="s">
        <v>180</v>
      </c>
      <c r="E70" s="10">
        <v>24</v>
      </c>
    </row>
    <row r="71" ht="18" customHeight="1" spans="1:5">
      <c r="A71" s="11" t="s">
        <v>181</v>
      </c>
      <c r="B71">
        <v>1</v>
      </c>
      <c r="D71" s="7" t="s">
        <v>182</v>
      </c>
      <c r="E71" s="10">
        <v>0</v>
      </c>
    </row>
    <row r="72" ht="18" customHeight="1" spans="1:5">
      <c r="A72" s="11" t="s">
        <v>183</v>
      </c>
      <c r="B72">
        <v>1</v>
      </c>
      <c r="D72" s="7" t="s">
        <v>147</v>
      </c>
      <c r="E72" s="10">
        <v>3</v>
      </c>
    </row>
    <row r="73" ht="18" customHeight="1" spans="1:5">
      <c r="A73" s="11" t="s">
        <v>184</v>
      </c>
      <c r="B73">
        <v>176</v>
      </c>
      <c r="D73" s="7" t="s">
        <v>148</v>
      </c>
      <c r="E73" s="10">
        <v>7</v>
      </c>
    </row>
    <row r="74" ht="18" customHeight="1" spans="1:5">
      <c r="A74" s="11" t="s">
        <v>185</v>
      </c>
      <c r="B74">
        <v>10</v>
      </c>
      <c r="D74" s="7" t="s">
        <v>150</v>
      </c>
      <c r="E74" s="10">
        <v>24</v>
      </c>
    </row>
    <row r="75" ht="18" customHeight="1" spans="1:5">
      <c r="A75" s="11" t="s">
        <v>186</v>
      </c>
      <c r="B75">
        <v>12</v>
      </c>
      <c r="D75" s="7" t="s">
        <v>152</v>
      </c>
      <c r="E75" s="10">
        <v>2</v>
      </c>
    </row>
    <row r="76" ht="18" customHeight="1" spans="1:5">
      <c r="A76" s="11" t="s">
        <v>187</v>
      </c>
      <c r="B76">
        <v>2</v>
      </c>
      <c r="D76" s="7" t="s">
        <v>153</v>
      </c>
      <c r="E76" s="10">
        <v>6</v>
      </c>
    </row>
    <row r="77" ht="18" customHeight="1" spans="1:5">
      <c r="A77" s="11" t="s">
        <v>188</v>
      </c>
      <c r="B77">
        <v>25</v>
      </c>
      <c r="D77" s="7" t="s">
        <v>154</v>
      </c>
      <c r="E77" s="10">
        <v>20</v>
      </c>
    </row>
    <row r="78" ht="18" customHeight="1" spans="1:5">
      <c r="A78" s="11" t="s">
        <v>189</v>
      </c>
      <c r="B78">
        <v>2</v>
      </c>
      <c r="D78" s="7" t="s">
        <v>190</v>
      </c>
      <c r="E78" s="10">
        <v>4</v>
      </c>
    </row>
    <row r="79" ht="18" customHeight="1" spans="1:5">
      <c r="A79" s="11" t="s">
        <v>191</v>
      </c>
      <c r="B79">
        <v>4</v>
      </c>
      <c r="D79" s="7" t="s">
        <v>192</v>
      </c>
      <c r="E79" s="10">
        <v>16</v>
      </c>
    </row>
    <row r="80" ht="18" customHeight="1" spans="1:5">
      <c r="A80" s="11" t="s">
        <v>193</v>
      </c>
      <c r="B80">
        <v>3</v>
      </c>
      <c r="D80" s="7" t="s">
        <v>155</v>
      </c>
      <c r="E80" s="10">
        <v>20</v>
      </c>
    </row>
    <row r="81" ht="18" customHeight="1" spans="1:5">
      <c r="A81" s="11" t="s">
        <v>194</v>
      </c>
      <c r="B81">
        <v>6</v>
      </c>
      <c r="D81" s="7" t="s">
        <v>156</v>
      </c>
      <c r="E81" s="10">
        <v>4</v>
      </c>
    </row>
    <row r="82" ht="18" customHeight="1" spans="1:5">
      <c r="A82" s="11" t="s">
        <v>195</v>
      </c>
      <c r="B82">
        <v>2</v>
      </c>
      <c r="D82" s="7" t="s">
        <v>158</v>
      </c>
      <c r="E82" s="10">
        <v>24</v>
      </c>
    </row>
    <row r="83" ht="18" customHeight="1" spans="1:5">
      <c r="A83" s="11" t="s">
        <v>196</v>
      </c>
      <c r="B83">
        <v>7</v>
      </c>
      <c r="D83" s="7" t="s">
        <v>160</v>
      </c>
      <c r="E83" s="10">
        <v>1</v>
      </c>
    </row>
    <row r="84" ht="18" customHeight="1" spans="1:5">
      <c r="A84" s="11" t="s">
        <v>197</v>
      </c>
      <c r="B84">
        <v>1</v>
      </c>
      <c r="D84" s="7" t="s">
        <v>162</v>
      </c>
      <c r="E84" s="10">
        <v>2</v>
      </c>
    </row>
    <row r="85" ht="18" customHeight="1" spans="1:5">
      <c r="A85" s="11" t="s">
        <v>198</v>
      </c>
      <c r="B85">
        <v>7</v>
      </c>
      <c r="D85" s="7" t="s">
        <v>163</v>
      </c>
      <c r="E85" s="10">
        <v>9</v>
      </c>
    </row>
    <row r="86" ht="18" customHeight="1" spans="1:5">
      <c r="A86" s="11" t="s">
        <v>199</v>
      </c>
      <c r="B86">
        <v>10</v>
      </c>
      <c r="D86" s="7" t="s">
        <v>164</v>
      </c>
      <c r="E86" s="10">
        <v>8</v>
      </c>
    </row>
    <row r="87" ht="18" customHeight="1" spans="1:5">
      <c r="A87" s="11" t="s">
        <v>200</v>
      </c>
      <c r="B87">
        <v>6</v>
      </c>
      <c r="D87" s="7" t="s">
        <v>201</v>
      </c>
      <c r="E87" s="10">
        <v>1</v>
      </c>
    </row>
    <row r="88" ht="18" customHeight="1" spans="1:5">
      <c r="A88" s="11" t="s">
        <v>202</v>
      </c>
      <c r="B88">
        <v>2</v>
      </c>
      <c r="D88" s="7" t="s">
        <v>165</v>
      </c>
      <c r="E88" s="10">
        <v>1</v>
      </c>
    </row>
    <row r="89" ht="18" customHeight="1" spans="1:5">
      <c r="A89" s="11" t="s">
        <v>203</v>
      </c>
      <c r="B89">
        <v>2</v>
      </c>
      <c r="D89" s="7" t="s">
        <v>166</v>
      </c>
      <c r="E89" s="10">
        <v>2</v>
      </c>
    </row>
    <row r="90" ht="18" customHeight="1" spans="1:5">
      <c r="A90" s="11" t="s">
        <v>204</v>
      </c>
      <c r="B90">
        <v>5</v>
      </c>
      <c r="D90" s="7" t="s">
        <v>167</v>
      </c>
      <c r="E90" s="10">
        <v>7</v>
      </c>
    </row>
    <row r="91" ht="18" customHeight="1" spans="1:5">
      <c r="A91" s="11" t="s">
        <v>205</v>
      </c>
      <c r="B91">
        <v>12</v>
      </c>
      <c r="D91" s="7" t="s">
        <v>168</v>
      </c>
      <c r="E91" s="10">
        <v>3</v>
      </c>
    </row>
    <row r="92" ht="18" customHeight="1" spans="1:5">
      <c r="A92" s="11" t="s">
        <v>206</v>
      </c>
      <c r="B92">
        <v>2</v>
      </c>
      <c r="D92" s="7" t="s">
        <v>207</v>
      </c>
      <c r="E92" s="10">
        <v>1</v>
      </c>
    </row>
    <row r="93" ht="18" customHeight="1" spans="1:5">
      <c r="A93" s="11" t="s">
        <v>208</v>
      </c>
      <c r="B93">
        <v>1</v>
      </c>
      <c r="D93" s="7" t="s">
        <v>169</v>
      </c>
      <c r="E93" s="10">
        <v>4</v>
      </c>
    </row>
    <row r="94" ht="18" customHeight="1" spans="1:5">
      <c r="A94" s="11" t="s">
        <v>209</v>
      </c>
      <c r="B94">
        <v>1</v>
      </c>
      <c r="D94" s="7" t="s">
        <v>171</v>
      </c>
      <c r="E94" s="10">
        <v>2</v>
      </c>
    </row>
    <row r="95" ht="18" customHeight="1" spans="1:5">
      <c r="A95" s="11" t="s">
        <v>210</v>
      </c>
      <c r="B95">
        <v>2</v>
      </c>
      <c r="D95" s="7" t="s">
        <v>173</v>
      </c>
      <c r="E95" s="10">
        <v>30</v>
      </c>
    </row>
    <row r="96" ht="18" customHeight="1" spans="1:5">
      <c r="A96" s="11" t="s">
        <v>211</v>
      </c>
      <c r="B96">
        <v>2</v>
      </c>
      <c r="D96" s="7" t="s">
        <v>175</v>
      </c>
      <c r="E96" s="10">
        <v>2</v>
      </c>
    </row>
    <row r="97" ht="18" customHeight="1" spans="1:5">
      <c r="A97" s="11" t="s">
        <v>212</v>
      </c>
      <c r="B97">
        <v>4</v>
      </c>
      <c r="D97" s="7" t="s">
        <v>177</v>
      </c>
      <c r="E97" s="10">
        <v>2</v>
      </c>
    </row>
    <row r="98" ht="18" customHeight="1" spans="1:5">
      <c r="A98" s="11" t="s">
        <v>213</v>
      </c>
      <c r="B98">
        <v>2</v>
      </c>
      <c r="D98" s="7" t="s">
        <v>178</v>
      </c>
      <c r="E98" s="10">
        <v>1</v>
      </c>
    </row>
    <row r="99" ht="18" customHeight="1" spans="1:5">
      <c r="A99" s="11" t="s">
        <v>214</v>
      </c>
      <c r="B99">
        <v>2</v>
      </c>
      <c r="D99" s="7" t="s">
        <v>179</v>
      </c>
      <c r="E99" s="10">
        <v>1</v>
      </c>
    </row>
    <row r="100" ht="18" customHeight="1" spans="1:5">
      <c r="A100" s="11" t="s">
        <v>215</v>
      </c>
      <c r="B100">
        <v>4</v>
      </c>
      <c r="D100" s="7" t="s">
        <v>181</v>
      </c>
      <c r="E100" s="10">
        <v>1</v>
      </c>
    </row>
    <row r="101" ht="18" customHeight="1" spans="1:5">
      <c r="A101" s="11" t="s">
        <v>216</v>
      </c>
      <c r="B101">
        <v>6</v>
      </c>
      <c r="D101" s="7" t="s">
        <v>217</v>
      </c>
      <c r="E101" s="10">
        <v>9</v>
      </c>
    </row>
    <row r="102" ht="18" customHeight="1" spans="1:5">
      <c r="A102" s="11" t="s">
        <v>218</v>
      </c>
      <c r="B102">
        <v>3</v>
      </c>
      <c r="D102" s="7" t="s">
        <v>183</v>
      </c>
      <c r="E102" s="10">
        <v>1</v>
      </c>
    </row>
    <row r="103" ht="18" customHeight="1" spans="1:5">
      <c r="A103" s="11" t="s">
        <v>219</v>
      </c>
      <c r="B103">
        <v>2</v>
      </c>
      <c r="D103" s="7" t="s">
        <v>220</v>
      </c>
      <c r="E103" s="10">
        <v>1</v>
      </c>
    </row>
    <row r="104" ht="18" customHeight="1" spans="1:5">
      <c r="A104" s="11" t="s">
        <v>221</v>
      </c>
      <c r="B104">
        <v>2</v>
      </c>
      <c r="D104" s="7" t="s">
        <v>222</v>
      </c>
      <c r="E104" s="10">
        <v>1</v>
      </c>
    </row>
    <row r="105" ht="18" customHeight="1" spans="1:5">
      <c r="A105" s="11" t="s">
        <v>223</v>
      </c>
      <c r="B105">
        <v>8</v>
      </c>
      <c r="D105" s="7" t="s">
        <v>224</v>
      </c>
      <c r="E105" s="10">
        <v>1</v>
      </c>
    </row>
    <row r="106" ht="18" customHeight="1" spans="1:5">
      <c r="A106" s="11" t="s">
        <v>225</v>
      </c>
      <c r="B106">
        <v>10</v>
      </c>
      <c r="D106" s="7" t="s">
        <v>226</v>
      </c>
      <c r="E106" s="10">
        <v>1</v>
      </c>
    </row>
    <row r="107" ht="18" customHeight="1" spans="1:5">
      <c r="A107" s="11" t="s">
        <v>227</v>
      </c>
      <c r="B107">
        <v>4</v>
      </c>
      <c r="D107" s="7" t="s">
        <v>228</v>
      </c>
      <c r="E107" s="10">
        <v>194</v>
      </c>
    </row>
    <row r="108" ht="18" customHeight="1" spans="1:5">
      <c r="A108" s="11" t="s">
        <v>229</v>
      </c>
      <c r="B108">
        <v>1</v>
      </c>
      <c r="D108" s="7" t="s">
        <v>184</v>
      </c>
      <c r="E108" s="10">
        <v>66</v>
      </c>
    </row>
    <row r="109" ht="18" customHeight="1" spans="1:5">
      <c r="A109" s="11" t="s">
        <v>230</v>
      </c>
      <c r="B109">
        <v>1</v>
      </c>
      <c r="D109" s="7" t="s">
        <v>185</v>
      </c>
      <c r="E109" s="10">
        <v>20</v>
      </c>
    </row>
    <row r="110" ht="18" customHeight="1" spans="1:5">
      <c r="A110" s="11" t="s">
        <v>231</v>
      </c>
      <c r="B110">
        <v>2</v>
      </c>
      <c r="D110" s="7" t="s">
        <v>186</v>
      </c>
      <c r="E110" s="10">
        <v>36</v>
      </c>
    </row>
    <row r="111" ht="18" customHeight="1" spans="1:5">
      <c r="A111" s="11" t="s">
        <v>232</v>
      </c>
      <c r="B111">
        <v>2</v>
      </c>
      <c r="D111" s="7" t="s">
        <v>187</v>
      </c>
      <c r="E111" s="10">
        <v>5</v>
      </c>
    </row>
    <row r="112" ht="18" customHeight="1" spans="1:5">
      <c r="A112" s="11" t="s">
        <v>233</v>
      </c>
      <c r="B112">
        <v>4</v>
      </c>
      <c r="D112" s="7" t="s">
        <v>188</v>
      </c>
      <c r="E112" s="10">
        <v>25</v>
      </c>
    </row>
    <row r="113" ht="18" customHeight="1" spans="1:5">
      <c r="A113" s="11" t="s">
        <v>234</v>
      </c>
      <c r="B113">
        <v>1</v>
      </c>
      <c r="D113" s="7" t="s">
        <v>235</v>
      </c>
      <c r="E113" s="10">
        <v>37</v>
      </c>
    </row>
    <row r="114" ht="18" customHeight="1" spans="1:5">
      <c r="A114" s="11" t="s">
        <v>236</v>
      </c>
      <c r="B114">
        <v>2</v>
      </c>
      <c r="D114" s="7" t="s">
        <v>237</v>
      </c>
      <c r="E114" s="10">
        <v>4</v>
      </c>
    </row>
    <row r="115" ht="18" customHeight="1" spans="1:5">
      <c r="A115" s="11" t="s">
        <v>238</v>
      </c>
      <c r="B115">
        <v>3</v>
      </c>
      <c r="D115" s="7" t="s">
        <v>189</v>
      </c>
      <c r="E115" s="10">
        <v>2</v>
      </c>
    </row>
    <row r="116" ht="18" customHeight="1" spans="1:5">
      <c r="A116" s="11" t="s">
        <v>239</v>
      </c>
      <c r="B116">
        <v>2</v>
      </c>
      <c r="D116" s="7" t="s">
        <v>240</v>
      </c>
      <c r="E116" s="10">
        <v>3</v>
      </c>
    </row>
    <row r="117" ht="18" customHeight="1" spans="1:5">
      <c r="A117" s="11" t="s">
        <v>241</v>
      </c>
      <c r="B117">
        <v>2</v>
      </c>
      <c r="D117" s="7" t="s">
        <v>191</v>
      </c>
      <c r="E117" s="10">
        <v>4</v>
      </c>
    </row>
    <row r="118" ht="18" customHeight="1" spans="1:5">
      <c r="A118" s="11" t="s">
        <v>242</v>
      </c>
      <c r="B118">
        <v>4</v>
      </c>
      <c r="D118" s="7" t="s">
        <v>243</v>
      </c>
      <c r="E118" s="10">
        <v>2</v>
      </c>
    </row>
    <row r="119" ht="18" customHeight="1" spans="1:5">
      <c r="A119" s="11" t="s">
        <v>244</v>
      </c>
      <c r="B119">
        <v>2</v>
      </c>
      <c r="D119" s="7" t="s">
        <v>193</v>
      </c>
      <c r="E119" s="10">
        <v>3</v>
      </c>
    </row>
    <row r="120" ht="18" customHeight="1" spans="1:5">
      <c r="A120" s="11" t="s">
        <v>245</v>
      </c>
      <c r="B120">
        <v>1</v>
      </c>
      <c r="D120" s="7" t="s">
        <v>194</v>
      </c>
      <c r="E120" s="10">
        <v>6</v>
      </c>
    </row>
    <row r="121" ht="18" customHeight="1" spans="1:5">
      <c r="A121" s="11" t="s">
        <v>246</v>
      </c>
      <c r="B121">
        <v>1</v>
      </c>
      <c r="D121" s="7" t="s">
        <v>195</v>
      </c>
      <c r="E121" s="10">
        <v>4</v>
      </c>
    </row>
    <row r="122" ht="18" customHeight="1" spans="1:5">
      <c r="A122" s="11" t="s">
        <v>247</v>
      </c>
      <c r="B122">
        <v>2</v>
      </c>
      <c r="D122" s="7" t="s">
        <v>196</v>
      </c>
      <c r="E122" s="10">
        <v>14</v>
      </c>
    </row>
    <row r="123" ht="18" customHeight="1" spans="1:5">
      <c r="A123" s="11" t="s">
        <v>248</v>
      </c>
      <c r="B123">
        <v>1</v>
      </c>
      <c r="D123" s="7" t="s">
        <v>197</v>
      </c>
      <c r="E123" s="10">
        <v>1</v>
      </c>
    </row>
    <row r="124" ht="18" customHeight="1" spans="1:5">
      <c r="A124" s="11" t="s">
        <v>249</v>
      </c>
      <c r="B124">
        <v>3</v>
      </c>
      <c r="D124" s="7" t="s">
        <v>250</v>
      </c>
      <c r="E124" s="10">
        <v>98</v>
      </c>
    </row>
    <row r="125" ht="18" customHeight="1" spans="1:5">
      <c r="A125" s="11" t="s">
        <v>251</v>
      </c>
      <c r="B125">
        <v>2</v>
      </c>
      <c r="D125" s="7" t="s">
        <v>252</v>
      </c>
      <c r="E125" s="10">
        <v>31</v>
      </c>
    </row>
    <row r="126" ht="18" customHeight="1" spans="1:5">
      <c r="A126" s="11" t="s">
        <v>253</v>
      </c>
      <c r="B126">
        <v>2</v>
      </c>
      <c r="D126" s="7" t="s">
        <v>254</v>
      </c>
      <c r="E126" s="10">
        <v>6</v>
      </c>
    </row>
    <row r="127" ht="18" customHeight="1" spans="1:5">
      <c r="A127" s="11" t="s">
        <v>255</v>
      </c>
      <c r="B127">
        <v>1</v>
      </c>
      <c r="D127" s="7" t="s">
        <v>256</v>
      </c>
      <c r="E127" s="10">
        <v>1</v>
      </c>
    </row>
    <row r="128" ht="18" customHeight="1" spans="1:5">
      <c r="A128" s="11" t="s">
        <v>257</v>
      </c>
      <c r="B128">
        <v>1</v>
      </c>
      <c r="D128" s="7" t="s">
        <v>258</v>
      </c>
      <c r="E128" s="10">
        <v>4</v>
      </c>
    </row>
    <row r="129" ht="18" customHeight="1" spans="1:5">
      <c r="A129" s="11" t="s">
        <v>259</v>
      </c>
      <c r="B129">
        <v>3</v>
      </c>
      <c r="D129" s="7" t="s">
        <v>198</v>
      </c>
      <c r="E129" s="10">
        <v>7</v>
      </c>
    </row>
    <row r="130" ht="18" customHeight="1" spans="1:5">
      <c r="A130" s="11" t="s">
        <v>260</v>
      </c>
      <c r="B130">
        <v>17</v>
      </c>
      <c r="D130" s="7" t="s">
        <v>199</v>
      </c>
      <c r="E130" s="10">
        <v>20</v>
      </c>
    </row>
    <row r="131" ht="18" customHeight="1" spans="1:5">
      <c r="A131" s="11" t="s">
        <v>261</v>
      </c>
      <c r="B131">
        <v>8</v>
      </c>
      <c r="D131" s="7" t="s">
        <v>200</v>
      </c>
      <c r="E131" s="10">
        <v>29</v>
      </c>
    </row>
    <row r="132" ht="18" customHeight="1" spans="1:5">
      <c r="A132" s="11" t="s">
        <v>262</v>
      </c>
      <c r="B132">
        <v>35</v>
      </c>
      <c r="D132" s="7" t="s">
        <v>202</v>
      </c>
      <c r="E132" s="10">
        <v>4</v>
      </c>
    </row>
    <row r="133" ht="18" customHeight="1" spans="1:5">
      <c r="A133" s="11" t="s">
        <v>263</v>
      </c>
      <c r="B133">
        <v>1</v>
      </c>
      <c r="D133" s="7" t="s">
        <v>264</v>
      </c>
      <c r="E133" s="10">
        <v>2</v>
      </c>
    </row>
    <row r="134" ht="18" customHeight="1" spans="1:5">
      <c r="A134" s="11" t="s">
        <v>265</v>
      </c>
      <c r="B134">
        <v>2</v>
      </c>
      <c r="D134" s="7" t="s">
        <v>203</v>
      </c>
      <c r="E134" s="10">
        <v>4</v>
      </c>
    </row>
    <row r="135" ht="18" customHeight="1" spans="1:5">
      <c r="A135" s="11" t="s">
        <v>266</v>
      </c>
      <c r="B135">
        <v>12</v>
      </c>
      <c r="D135" s="7" t="s">
        <v>267</v>
      </c>
      <c r="E135" s="10">
        <v>2</v>
      </c>
    </row>
    <row r="136" ht="18" customHeight="1" spans="1:5">
      <c r="A136" s="11" t="s">
        <v>268</v>
      </c>
      <c r="B136">
        <v>10</v>
      </c>
      <c r="D136" s="7" t="s">
        <v>204</v>
      </c>
      <c r="E136" s="10">
        <v>10</v>
      </c>
    </row>
    <row r="137" ht="18" customHeight="1" spans="1:5">
      <c r="A137" s="11" t="s">
        <v>269</v>
      </c>
      <c r="B137">
        <v>1</v>
      </c>
      <c r="D137" s="7" t="s">
        <v>270</v>
      </c>
      <c r="E137" s="10">
        <v>10</v>
      </c>
    </row>
    <row r="138" ht="18" customHeight="1" spans="1:5">
      <c r="A138" s="11" t="s">
        <v>271</v>
      </c>
      <c r="B138">
        <v>2</v>
      </c>
      <c r="D138" s="7" t="s">
        <v>205</v>
      </c>
      <c r="E138" s="10">
        <v>24</v>
      </c>
    </row>
    <row r="139" ht="18" customHeight="1" spans="1:5">
      <c r="A139" s="11" t="s">
        <v>272</v>
      </c>
      <c r="B139">
        <v>2</v>
      </c>
      <c r="D139" s="7" t="s">
        <v>273</v>
      </c>
      <c r="E139" s="10">
        <v>1</v>
      </c>
    </row>
    <row r="140" ht="18" customHeight="1" spans="1:5">
      <c r="A140" s="11" t="s">
        <v>274</v>
      </c>
      <c r="B140">
        <v>1</v>
      </c>
      <c r="D140" s="7" t="s">
        <v>275</v>
      </c>
      <c r="E140" s="10">
        <v>50</v>
      </c>
    </row>
    <row r="141" ht="18" customHeight="1" spans="1:5">
      <c r="A141" s="11" t="s">
        <v>276</v>
      </c>
      <c r="B141">
        <v>3</v>
      </c>
      <c r="D141" s="7" t="s">
        <v>277</v>
      </c>
      <c r="E141" s="10">
        <v>10</v>
      </c>
    </row>
    <row r="142" ht="18" customHeight="1" spans="1:5">
      <c r="A142" s="11" t="s">
        <v>278</v>
      </c>
      <c r="B142">
        <v>7</v>
      </c>
      <c r="D142" s="7" t="s">
        <v>279</v>
      </c>
      <c r="E142" s="10">
        <v>24</v>
      </c>
    </row>
    <row r="143" ht="18" customHeight="1" spans="1:5">
      <c r="A143" s="11" t="s">
        <v>280</v>
      </c>
      <c r="B143">
        <v>4</v>
      </c>
      <c r="D143" s="7" t="s">
        <v>281</v>
      </c>
      <c r="E143" s="10">
        <v>17</v>
      </c>
    </row>
    <row r="144" ht="18" customHeight="1" spans="1:5">
      <c r="A144" s="11" t="s">
        <v>282</v>
      </c>
      <c r="B144">
        <v>152</v>
      </c>
      <c r="D144" s="7" t="s">
        <v>283</v>
      </c>
      <c r="E144" s="10">
        <v>2</v>
      </c>
    </row>
    <row r="145" ht="18" customHeight="1" spans="1:5">
      <c r="A145" s="11" t="s">
        <v>284</v>
      </c>
      <c r="B145">
        <v>110</v>
      </c>
      <c r="D145" s="7" t="s">
        <v>285</v>
      </c>
      <c r="E145" s="10">
        <v>64</v>
      </c>
    </row>
    <row r="146" ht="18" customHeight="1" spans="1:5">
      <c r="A146" s="11" t="s">
        <v>286</v>
      </c>
      <c r="B146">
        <v>146</v>
      </c>
      <c r="D146" s="7" t="s">
        <v>287</v>
      </c>
      <c r="E146" s="10">
        <v>2</v>
      </c>
    </row>
    <row r="147" ht="18" customHeight="1" spans="1:5">
      <c r="A147" s="11" t="s">
        <v>288</v>
      </c>
      <c r="B147">
        <v>1</v>
      </c>
      <c r="D147" s="7" t="s">
        <v>206</v>
      </c>
      <c r="E147" s="10">
        <v>2</v>
      </c>
    </row>
    <row r="148" ht="18" customHeight="1" spans="1:5">
      <c r="A148" s="11" t="s">
        <v>289</v>
      </c>
      <c r="B148">
        <v>4</v>
      </c>
      <c r="D148" s="7" t="s">
        <v>208</v>
      </c>
      <c r="E148" s="10">
        <v>1</v>
      </c>
    </row>
    <row r="149" ht="18" customHeight="1" spans="1:5">
      <c r="A149" s="11" t="s">
        <v>290</v>
      </c>
      <c r="B149">
        <v>3</v>
      </c>
      <c r="D149" s="7" t="s">
        <v>209</v>
      </c>
      <c r="E149" s="10">
        <v>1</v>
      </c>
    </row>
    <row r="150" ht="18" customHeight="1" spans="1:5">
      <c r="A150" s="11" t="s">
        <v>291</v>
      </c>
      <c r="B150">
        <v>8</v>
      </c>
      <c r="D150" s="7" t="s">
        <v>210</v>
      </c>
      <c r="E150" s="10">
        <v>2</v>
      </c>
    </row>
    <row r="151" ht="18" customHeight="1" spans="1:5">
      <c r="A151" s="11" t="s">
        <v>292</v>
      </c>
      <c r="B151">
        <v>3</v>
      </c>
      <c r="D151" s="7" t="s">
        <v>211</v>
      </c>
      <c r="E151" s="10">
        <v>4</v>
      </c>
    </row>
    <row r="152" ht="18" customHeight="1" spans="1:5">
      <c r="A152" s="11" t="s">
        <v>293</v>
      </c>
      <c r="B152">
        <v>6</v>
      </c>
      <c r="D152" s="7" t="s">
        <v>294</v>
      </c>
      <c r="E152" s="10">
        <v>2</v>
      </c>
    </row>
    <row r="153" ht="18" customHeight="1" spans="1:5">
      <c r="A153" s="11" t="s">
        <v>295</v>
      </c>
      <c r="B153">
        <v>4</v>
      </c>
      <c r="D153" s="7" t="s">
        <v>296</v>
      </c>
      <c r="E153" s="10">
        <v>2</v>
      </c>
    </row>
    <row r="154" ht="18" customHeight="1" spans="1:5">
      <c r="A154" s="11" t="s">
        <v>297</v>
      </c>
      <c r="B154">
        <v>1</v>
      </c>
      <c r="D154" s="7" t="s">
        <v>212</v>
      </c>
      <c r="E154" s="10">
        <v>4</v>
      </c>
    </row>
    <row r="155" ht="18" customHeight="1" spans="1:5">
      <c r="A155" s="11" t="s">
        <v>298</v>
      </c>
      <c r="B155">
        <v>1</v>
      </c>
      <c r="D155" s="7" t="s">
        <v>299</v>
      </c>
      <c r="E155" s="10">
        <v>1</v>
      </c>
    </row>
    <row r="156" ht="18" customHeight="1" spans="1:5">
      <c r="A156" s="11" t="s">
        <v>300</v>
      </c>
      <c r="B156">
        <v>28</v>
      </c>
      <c r="D156" s="7" t="s">
        <v>213</v>
      </c>
      <c r="E156" s="10">
        <v>2</v>
      </c>
    </row>
    <row r="157" ht="18" customHeight="1" spans="1:5">
      <c r="A157" s="11" t="s">
        <v>301</v>
      </c>
      <c r="B157">
        <v>3</v>
      </c>
      <c r="D157" s="7" t="s">
        <v>214</v>
      </c>
      <c r="E157" s="10">
        <v>2</v>
      </c>
    </row>
    <row r="158" ht="18" customHeight="1" spans="1:5">
      <c r="A158" s="11" t="s">
        <v>302</v>
      </c>
      <c r="B158">
        <v>1</v>
      </c>
      <c r="D158" s="7" t="s">
        <v>215</v>
      </c>
      <c r="E158" s="10">
        <v>4</v>
      </c>
    </row>
    <row r="159" ht="18" customHeight="1" spans="1:5">
      <c r="A159" s="11" t="s">
        <v>303</v>
      </c>
      <c r="B159">
        <v>3</v>
      </c>
      <c r="D159" s="7" t="s">
        <v>216</v>
      </c>
      <c r="E159" s="10">
        <v>6</v>
      </c>
    </row>
    <row r="160" ht="18" customHeight="1" spans="1:5">
      <c r="A160" s="11" t="s">
        <v>304</v>
      </c>
      <c r="B160">
        <v>4</v>
      </c>
      <c r="D160" s="7" t="s">
        <v>218</v>
      </c>
      <c r="E160" s="10">
        <v>6</v>
      </c>
    </row>
    <row r="161" ht="18" customHeight="1" spans="1:5">
      <c r="A161" s="11" t="s">
        <v>305</v>
      </c>
      <c r="B161">
        <v>7</v>
      </c>
      <c r="D161" s="7" t="s">
        <v>306</v>
      </c>
      <c r="E161" s="10">
        <v>1</v>
      </c>
    </row>
    <row r="162" ht="18" customHeight="1" spans="1:5">
      <c r="A162" s="11" t="s">
        <v>307</v>
      </c>
      <c r="B162">
        <v>2</v>
      </c>
      <c r="D162" s="7" t="s">
        <v>219</v>
      </c>
      <c r="E162" s="10">
        <v>2</v>
      </c>
    </row>
    <row r="163" ht="18" customHeight="1" spans="1:5">
      <c r="A163" s="11" t="s">
        <v>308</v>
      </c>
      <c r="B163">
        <v>1</v>
      </c>
      <c r="D163" s="7" t="s">
        <v>221</v>
      </c>
      <c r="E163" s="10">
        <v>2</v>
      </c>
    </row>
    <row r="164" ht="18" customHeight="1" spans="1:5">
      <c r="A164" s="11" t="s">
        <v>309</v>
      </c>
      <c r="B164">
        <v>1</v>
      </c>
      <c r="D164" s="7" t="s">
        <v>223</v>
      </c>
      <c r="E164" s="10">
        <v>16</v>
      </c>
    </row>
    <row r="165" ht="18" customHeight="1" spans="1:5">
      <c r="A165" s="11" t="s">
        <v>310</v>
      </c>
      <c r="B165">
        <v>8</v>
      </c>
      <c r="D165" s="7" t="s">
        <v>225</v>
      </c>
      <c r="E165" s="10">
        <v>10</v>
      </c>
    </row>
    <row r="166" ht="18" customHeight="1" spans="1:5">
      <c r="A166" s="11" t="s">
        <v>311</v>
      </c>
      <c r="B166">
        <v>39</v>
      </c>
      <c r="D166" s="7" t="s">
        <v>227</v>
      </c>
      <c r="E166" s="10">
        <v>4</v>
      </c>
    </row>
    <row r="167" ht="18" customHeight="1" spans="1:5">
      <c r="A167" s="11" t="s">
        <v>312</v>
      </c>
      <c r="B167">
        <v>6</v>
      </c>
      <c r="D167" s="7" t="s">
        <v>229</v>
      </c>
      <c r="E167" s="10">
        <v>1</v>
      </c>
    </row>
    <row r="168" ht="18" customHeight="1" spans="1:5">
      <c r="A168" s="11" t="s">
        <v>313</v>
      </c>
      <c r="B168">
        <v>3</v>
      </c>
      <c r="D168" s="7" t="s">
        <v>230</v>
      </c>
      <c r="E168" s="10">
        <v>1</v>
      </c>
    </row>
    <row r="169" ht="18" customHeight="1" spans="1:5">
      <c r="A169" s="11" t="s">
        <v>314</v>
      </c>
      <c r="B169">
        <v>50</v>
      </c>
      <c r="D169" s="7" t="s">
        <v>231</v>
      </c>
      <c r="E169" s="10">
        <v>2</v>
      </c>
    </row>
    <row r="170" ht="18" customHeight="1" spans="1:5">
      <c r="A170" s="11" t="s">
        <v>315</v>
      </c>
      <c r="B170">
        <v>29</v>
      </c>
      <c r="D170" s="7" t="s">
        <v>316</v>
      </c>
      <c r="E170" s="10">
        <v>1</v>
      </c>
    </row>
    <row r="171" ht="18" customHeight="1" spans="1:5">
      <c r="A171" s="11" t="s">
        <v>317</v>
      </c>
      <c r="B171">
        <v>133</v>
      </c>
      <c r="D171" s="7" t="s">
        <v>232</v>
      </c>
      <c r="E171" s="10">
        <v>2</v>
      </c>
    </row>
    <row r="172" ht="18" customHeight="1" spans="1:5">
      <c r="A172" s="11" t="s">
        <v>318</v>
      </c>
      <c r="B172">
        <v>77</v>
      </c>
      <c r="D172" s="7" t="s">
        <v>233</v>
      </c>
      <c r="E172" s="10">
        <v>4</v>
      </c>
    </row>
    <row r="173" ht="18" customHeight="1" spans="1:5">
      <c r="A173" s="11" t="s">
        <v>319</v>
      </c>
      <c r="B173">
        <v>25</v>
      </c>
      <c r="D173" s="7" t="s">
        <v>234</v>
      </c>
      <c r="E173" s="10">
        <v>2</v>
      </c>
    </row>
    <row r="174" ht="18" customHeight="1" spans="1:5">
      <c r="A174" s="11" t="s">
        <v>320</v>
      </c>
      <c r="B174">
        <v>22</v>
      </c>
      <c r="D174" s="7" t="s">
        <v>236</v>
      </c>
      <c r="E174" s="10">
        <v>2</v>
      </c>
    </row>
    <row r="175" ht="18" customHeight="1" spans="1:5">
      <c r="A175" s="11" t="s">
        <v>321</v>
      </c>
      <c r="B175">
        <v>13</v>
      </c>
      <c r="D175" s="7" t="s">
        <v>238</v>
      </c>
      <c r="E175" s="10">
        <v>6</v>
      </c>
    </row>
    <row r="176" ht="18" customHeight="1" spans="1:5">
      <c r="A176" s="11" t="s">
        <v>322</v>
      </c>
      <c r="B176">
        <v>28</v>
      </c>
      <c r="D176" s="7" t="s">
        <v>239</v>
      </c>
      <c r="E176" s="10">
        <v>4</v>
      </c>
    </row>
    <row r="177" ht="18" customHeight="1" spans="1:5">
      <c r="A177" s="11" t="s">
        <v>323</v>
      </c>
      <c r="B177">
        <v>9</v>
      </c>
      <c r="D177" s="7" t="s">
        <v>241</v>
      </c>
      <c r="E177" s="10">
        <v>4</v>
      </c>
    </row>
    <row r="178" ht="18" customHeight="1" spans="1:5">
      <c r="A178" s="11" t="s">
        <v>324</v>
      </c>
      <c r="B178">
        <v>33</v>
      </c>
      <c r="D178" s="7" t="s">
        <v>242</v>
      </c>
      <c r="E178" s="10">
        <v>8</v>
      </c>
    </row>
    <row r="179" ht="18" customHeight="1" spans="1:5">
      <c r="A179" s="11" t="s">
        <v>325</v>
      </c>
      <c r="B179">
        <v>4</v>
      </c>
      <c r="D179" s="7" t="s">
        <v>326</v>
      </c>
      <c r="E179" s="10">
        <v>4</v>
      </c>
    </row>
    <row r="180" ht="18" customHeight="1" spans="1:5">
      <c r="A180" s="11" t="s">
        <v>327</v>
      </c>
      <c r="B180">
        <v>8</v>
      </c>
      <c r="D180" s="7" t="s">
        <v>244</v>
      </c>
      <c r="E180" s="10">
        <v>2</v>
      </c>
    </row>
    <row r="181" ht="18" customHeight="1" spans="1:5">
      <c r="A181" s="11" t="s">
        <v>328</v>
      </c>
      <c r="B181">
        <v>8</v>
      </c>
      <c r="D181" s="7" t="s">
        <v>245</v>
      </c>
      <c r="E181" s="10">
        <v>2</v>
      </c>
    </row>
    <row r="182" ht="18" customHeight="1" spans="1:5">
      <c r="A182" s="11" t="s">
        <v>329</v>
      </c>
      <c r="B182">
        <v>3</v>
      </c>
      <c r="D182" s="7" t="s">
        <v>330</v>
      </c>
      <c r="E182" s="10">
        <v>9</v>
      </c>
    </row>
    <row r="183" ht="18" customHeight="1" spans="1:5">
      <c r="A183" s="11" t="s">
        <v>331</v>
      </c>
      <c r="B183">
        <v>4</v>
      </c>
      <c r="D183" s="7" t="s">
        <v>332</v>
      </c>
      <c r="E183" s="10">
        <v>2</v>
      </c>
    </row>
    <row r="184" ht="18" customHeight="1" spans="1:5">
      <c r="A184" s="11" t="s">
        <v>333</v>
      </c>
      <c r="B184">
        <v>23</v>
      </c>
      <c r="D184" s="7" t="s">
        <v>246</v>
      </c>
      <c r="E184" s="10">
        <v>1</v>
      </c>
    </row>
    <row r="185" ht="18" customHeight="1" spans="1:5">
      <c r="A185" s="11" t="s">
        <v>334</v>
      </c>
      <c r="B185">
        <v>18</v>
      </c>
      <c r="D185" s="7" t="s">
        <v>247</v>
      </c>
      <c r="E185" s="10">
        <v>2</v>
      </c>
    </row>
    <row r="186" ht="18" customHeight="1" spans="1:5">
      <c r="A186" s="11" t="s">
        <v>335</v>
      </c>
      <c r="B186">
        <v>4</v>
      </c>
      <c r="D186" s="7" t="s">
        <v>248</v>
      </c>
      <c r="E186" s="10">
        <v>1</v>
      </c>
    </row>
    <row r="187" ht="18" customHeight="1" spans="1:5">
      <c r="A187" s="11" t="s">
        <v>336</v>
      </c>
      <c r="B187">
        <v>5</v>
      </c>
      <c r="D187" s="7" t="s">
        <v>337</v>
      </c>
      <c r="E187" s="10">
        <v>1</v>
      </c>
    </row>
    <row r="188" ht="18" customHeight="1" spans="1:5">
      <c r="A188" s="11" t="s">
        <v>338</v>
      </c>
      <c r="B188">
        <v>1</v>
      </c>
      <c r="D188" s="7" t="s">
        <v>249</v>
      </c>
      <c r="E188" s="10">
        <v>3</v>
      </c>
    </row>
    <row r="189" ht="18" customHeight="1" spans="1:5">
      <c r="A189" s="11" t="s">
        <v>339</v>
      </c>
      <c r="B189">
        <v>4</v>
      </c>
      <c r="D189" s="7" t="s">
        <v>251</v>
      </c>
      <c r="E189" s="10">
        <v>2</v>
      </c>
    </row>
    <row r="190" ht="18" customHeight="1" spans="1:5">
      <c r="A190" s="11" t="s">
        <v>340</v>
      </c>
      <c r="B190">
        <v>2</v>
      </c>
      <c r="D190" s="7" t="s">
        <v>253</v>
      </c>
      <c r="E190" s="10">
        <v>2</v>
      </c>
    </row>
    <row r="191" ht="18" customHeight="1" spans="1:5">
      <c r="A191" s="11" t="s">
        <v>341</v>
      </c>
      <c r="B191">
        <v>1</v>
      </c>
      <c r="D191" s="7" t="s">
        <v>255</v>
      </c>
      <c r="E191" s="10">
        <v>1</v>
      </c>
    </row>
    <row r="192" ht="18" customHeight="1" spans="1:5">
      <c r="A192" s="11" t="s">
        <v>342</v>
      </c>
      <c r="B192">
        <v>4</v>
      </c>
      <c r="D192" s="7" t="s">
        <v>343</v>
      </c>
      <c r="E192" s="10">
        <v>2</v>
      </c>
    </row>
    <row r="193" ht="18" customHeight="1" spans="1:5">
      <c r="A193" s="11" t="s">
        <v>344</v>
      </c>
      <c r="B193">
        <v>10</v>
      </c>
      <c r="D193" s="7" t="s">
        <v>345</v>
      </c>
      <c r="E193" s="10">
        <v>4</v>
      </c>
    </row>
    <row r="194" ht="18" customHeight="1" spans="1:5">
      <c r="A194" s="11" t="s">
        <v>346</v>
      </c>
      <c r="B194">
        <v>44</v>
      </c>
      <c r="D194" s="7" t="s">
        <v>347</v>
      </c>
      <c r="E194" s="10">
        <v>80</v>
      </c>
    </row>
    <row r="195" ht="18" customHeight="1" spans="1:5">
      <c r="A195" s="11" t="s">
        <v>348</v>
      </c>
      <c r="B195">
        <v>48</v>
      </c>
      <c r="D195" s="7" t="s">
        <v>349</v>
      </c>
      <c r="E195" s="10">
        <v>24</v>
      </c>
    </row>
    <row r="196" ht="18" customHeight="1" spans="1:5">
      <c r="A196" s="11" t="s">
        <v>350</v>
      </c>
      <c r="B196">
        <v>44</v>
      </c>
      <c r="D196" s="7" t="s">
        <v>257</v>
      </c>
      <c r="E196" s="10">
        <v>1</v>
      </c>
    </row>
    <row r="197" ht="18" customHeight="1" spans="1:5">
      <c r="A197" s="11" t="s">
        <v>351</v>
      </c>
      <c r="B197">
        <v>4</v>
      </c>
      <c r="D197" s="7" t="s">
        <v>352</v>
      </c>
      <c r="E197" s="10">
        <v>20</v>
      </c>
    </row>
    <row r="198" ht="18" customHeight="1" spans="1:5">
      <c r="A198" s="11" t="s">
        <v>353</v>
      </c>
      <c r="B198">
        <v>7</v>
      </c>
      <c r="D198" s="7" t="s">
        <v>354</v>
      </c>
      <c r="E198" s="10">
        <v>1</v>
      </c>
    </row>
    <row r="199" ht="18" customHeight="1" spans="1:5">
      <c r="A199" s="11" t="s">
        <v>355</v>
      </c>
      <c r="B199">
        <v>4</v>
      </c>
      <c r="D199" s="7" t="s">
        <v>259</v>
      </c>
      <c r="E199" s="10">
        <v>4</v>
      </c>
    </row>
    <row r="200" ht="18" customHeight="1" spans="1:5">
      <c r="A200" s="11" t="s">
        <v>356</v>
      </c>
      <c r="B200">
        <v>1</v>
      </c>
      <c r="D200" s="7" t="s">
        <v>260</v>
      </c>
      <c r="E200" s="10">
        <v>28</v>
      </c>
    </row>
    <row r="201" ht="18" customHeight="1" spans="1:5">
      <c r="A201" s="11" t="s">
        <v>85</v>
      </c>
      <c r="B201">
        <v>2364</v>
      </c>
      <c r="D201" s="7" t="s">
        <v>357</v>
      </c>
      <c r="E201" s="10">
        <v>49</v>
      </c>
    </row>
    <row r="202" ht="18" customHeight="1" spans="4:5">
      <c r="D202" s="7" t="s">
        <v>261</v>
      </c>
      <c r="E202" s="10">
        <v>2</v>
      </c>
    </row>
    <row r="203" ht="18" customHeight="1" spans="4:5">
      <c r="D203" s="7" t="s">
        <v>262</v>
      </c>
      <c r="E203" s="10">
        <v>17</v>
      </c>
    </row>
    <row r="204" ht="18" customHeight="1" spans="4:5">
      <c r="D204" s="7" t="s">
        <v>263</v>
      </c>
      <c r="E204" s="10">
        <v>2</v>
      </c>
    </row>
    <row r="205" ht="18" customHeight="1" spans="4:5">
      <c r="D205" s="7" t="s">
        <v>265</v>
      </c>
      <c r="E205" s="10">
        <v>4</v>
      </c>
    </row>
    <row r="206" ht="18" customHeight="1" spans="4:5">
      <c r="D206" s="7" t="s">
        <v>266</v>
      </c>
      <c r="E206" s="10">
        <v>12</v>
      </c>
    </row>
    <row r="207" ht="18" customHeight="1" spans="4:5">
      <c r="D207" s="7" t="s">
        <v>268</v>
      </c>
      <c r="E207" s="10">
        <v>18</v>
      </c>
    </row>
    <row r="208" ht="18" customHeight="1" spans="4:5">
      <c r="D208" s="7" t="s">
        <v>269</v>
      </c>
      <c r="E208" s="10">
        <v>1</v>
      </c>
    </row>
    <row r="209" ht="18" customHeight="1" spans="4:5">
      <c r="D209" s="7" t="s">
        <v>271</v>
      </c>
      <c r="E209" s="10">
        <v>1</v>
      </c>
    </row>
    <row r="210" ht="18" customHeight="1" spans="4:5">
      <c r="D210" s="7" t="s">
        <v>272</v>
      </c>
      <c r="E210" s="10">
        <v>2</v>
      </c>
    </row>
    <row r="211" ht="18" customHeight="1" spans="4:5">
      <c r="D211" s="7" t="s">
        <v>358</v>
      </c>
      <c r="E211" s="10">
        <v>60</v>
      </c>
    </row>
    <row r="212" ht="18" customHeight="1" spans="4:5">
      <c r="D212" s="7" t="s">
        <v>274</v>
      </c>
      <c r="E212" s="10">
        <v>1</v>
      </c>
    </row>
    <row r="213" ht="18" customHeight="1" spans="4:5">
      <c r="D213" s="7" t="s">
        <v>359</v>
      </c>
      <c r="E213" s="10">
        <v>2</v>
      </c>
    </row>
    <row r="214" ht="18" customHeight="1" spans="4:5">
      <c r="D214" s="7" t="s">
        <v>276</v>
      </c>
      <c r="E214" s="10">
        <v>2</v>
      </c>
    </row>
    <row r="215" ht="18" customHeight="1" spans="4:5">
      <c r="D215" s="7" t="s">
        <v>360</v>
      </c>
      <c r="E215" s="10">
        <v>24</v>
      </c>
    </row>
    <row r="216" ht="18" customHeight="1" spans="4:5">
      <c r="D216" s="7" t="s">
        <v>278</v>
      </c>
      <c r="E216" s="10">
        <v>7</v>
      </c>
    </row>
    <row r="217" ht="18" customHeight="1" spans="4:5">
      <c r="D217" s="7" t="s">
        <v>280</v>
      </c>
      <c r="E217" s="10">
        <v>4</v>
      </c>
    </row>
    <row r="218" ht="18" customHeight="1" spans="4:5">
      <c r="D218" s="7" t="s">
        <v>361</v>
      </c>
      <c r="E218" s="10">
        <v>272</v>
      </c>
    </row>
    <row r="219" ht="18" customHeight="1" spans="4:5">
      <c r="D219" s="7" t="s">
        <v>282</v>
      </c>
      <c r="E219" s="10">
        <v>111</v>
      </c>
    </row>
    <row r="220" ht="18" customHeight="1" spans="4:5">
      <c r="D220" s="7" t="s">
        <v>284</v>
      </c>
      <c r="E220" s="10">
        <v>121</v>
      </c>
    </row>
    <row r="221" ht="18" customHeight="1" spans="4:5">
      <c r="D221" s="7" t="s">
        <v>286</v>
      </c>
      <c r="E221" s="10">
        <v>110</v>
      </c>
    </row>
    <row r="222" ht="18" customHeight="1" spans="4:5">
      <c r="D222" s="7" t="s">
        <v>288</v>
      </c>
      <c r="E222" s="10">
        <v>1</v>
      </c>
    </row>
    <row r="223" ht="18" customHeight="1" spans="4:5">
      <c r="D223" s="7" t="s">
        <v>289</v>
      </c>
      <c r="E223" s="10">
        <v>4</v>
      </c>
    </row>
    <row r="224" ht="18" customHeight="1" spans="4:5">
      <c r="D224" s="7" t="s">
        <v>290</v>
      </c>
      <c r="E224" s="10">
        <v>3</v>
      </c>
    </row>
    <row r="225" ht="18" customHeight="1" spans="4:5">
      <c r="D225" s="7" t="s">
        <v>291</v>
      </c>
      <c r="E225" s="10">
        <v>11</v>
      </c>
    </row>
    <row r="226" ht="18" customHeight="1" spans="4:5">
      <c r="D226" s="7" t="s">
        <v>292</v>
      </c>
      <c r="E226" s="10">
        <v>6</v>
      </c>
    </row>
    <row r="227" ht="18" customHeight="1" spans="4:5">
      <c r="D227" s="7" t="s">
        <v>293</v>
      </c>
      <c r="E227" s="10">
        <v>6</v>
      </c>
    </row>
    <row r="228" ht="18" customHeight="1" spans="4:5">
      <c r="D228" s="7" t="s">
        <v>295</v>
      </c>
      <c r="E228" s="10">
        <v>4</v>
      </c>
    </row>
    <row r="229" ht="18" customHeight="1" spans="4:5">
      <c r="D229" s="7" t="s">
        <v>362</v>
      </c>
      <c r="E229" s="10">
        <v>2</v>
      </c>
    </row>
    <row r="230" ht="18" customHeight="1" spans="4:5">
      <c r="D230" s="7" t="s">
        <v>363</v>
      </c>
      <c r="E230" s="10">
        <v>2</v>
      </c>
    </row>
    <row r="231" ht="18" customHeight="1" spans="4:5">
      <c r="D231" s="7" t="s">
        <v>364</v>
      </c>
      <c r="E231" s="10">
        <v>14</v>
      </c>
    </row>
    <row r="232" ht="18" customHeight="1" spans="4:5">
      <c r="D232" s="7" t="s">
        <v>365</v>
      </c>
      <c r="E232" s="10">
        <v>2</v>
      </c>
    </row>
    <row r="233" ht="18" customHeight="1" spans="4:5">
      <c r="D233" s="7" t="s">
        <v>297</v>
      </c>
      <c r="E233" s="10">
        <v>1</v>
      </c>
    </row>
    <row r="234" ht="18" customHeight="1" spans="4:5">
      <c r="D234" s="7" t="s">
        <v>366</v>
      </c>
      <c r="E234" s="10">
        <v>8</v>
      </c>
    </row>
    <row r="235" ht="18" customHeight="1" spans="4:5">
      <c r="D235" s="7" t="s">
        <v>367</v>
      </c>
      <c r="E235" s="10">
        <v>2</v>
      </c>
    </row>
    <row r="236" ht="18" customHeight="1" spans="4:5">
      <c r="D236" s="7" t="s">
        <v>368</v>
      </c>
      <c r="E236" s="10">
        <v>16</v>
      </c>
    </row>
    <row r="237" ht="18" customHeight="1" spans="4:5">
      <c r="D237" s="7" t="s">
        <v>369</v>
      </c>
      <c r="E237" s="10">
        <v>5</v>
      </c>
    </row>
    <row r="238" ht="18" customHeight="1" spans="4:5">
      <c r="D238" s="7" t="s">
        <v>370</v>
      </c>
      <c r="E238" s="10">
        <v>12</v>
      </c>
    </row>
    <row r="239" ht="18" customHeight="1" spans="4:5">
      <c r="D239" s="7" t="s">
        <v>371</v>
      </c>
      <c r="E239" s="10">
        <v>1</v>
      </c>
    </row>
    <row r="240" ht="18" customHeight="1" spans="4:5">
      <c r="D240" s="7" t="s">
        <v>298</v>
      </c>
      <c r="E240" s="10">
        <v>1</v>
      </c>
    </row>
    <row r="241" ht="18" customHeight="1" spans="4:5">
      <c r="D241" s="7" t="s">
        <v>372</v>
      </c>
      <c r="E241" s="10">
        <v>4</v>
      </c>
    </row>
    <row r="242" ht="18" customHeight="1" spans="4:5">
      <c r="D242" s="7" t="s">
        <v>300</v>
      </c>
      <c r="E242" s="10">
        <v>30</v>
      </c>
    </row>
    <row r="243" ht="18" customHeight="1" spans="4:5">
      <c r="D243" s="7" t="s">
        <v>301</v>
      </c>
      <c r="E243" s="10">
        <v>3</v>
      </c>
    </row>
    <row r="244" ht="18" customHeight="1" spans="4:5">
      <c r="D244" s="7" t="s">
        <v>302</v>
      </c>
      <c r="E244" s="10">
        <v>2</v>
      </c>
    </row>
    <row r="245" ht="18" customHeight="1" spans="4:5">
      <c r="D245" s="7" t="s">
        <v>373</v>
      </c>
      <c r="E245" s="10">
        <v>2</v>
      </c>
    </row>
    <row r="246" ht="18" customHeight="1" spans="4:5">
      <c r="D246" s="7" t="s">
        <v>303</v>
      </c>
      <c r="E246" s="10">
        <v>3</v>
      </c>
    </row>
    <row r="247" ht="18" customHeight="1" spans="4:5">
      <c r="D247" s="7" t="s">
        <v>374</v>
      </c>
      <c r="E247" s="10">
        <v>1</v>
      </c>
    </row>
    <row r="248" ht="18" customHeight="1" spans="4:5">
      <c r="D248" s="7" t="s">
        <v>375</v>
      </c>
      <c r="E248" s="10">
        <v>1</v>
      </c>
    </row>
    <row r="249" ht="18" customHeight="1" spans="4:5">
      <c r="D249" s="7" t="s">
        <v>376</v>
      </c>
      <c r="E249" s="10">
        <v>1</v>
      </c>
    </row>
    <row r="250" ht="18" customHeight="1" spans="4:5">
      <c r="D250" s="7" t="s">
        <v>377</v>
      </c>
      <c r="E250" s="10">
        <v>2</v>
      </c>
    </row>
    <row r="251" ht="18" customHeight="1" spans="4:5">
      <c r="D251" s="7" t="s">
        <v>378</v>
      </c>
      <c r="E251" s="10">
        <v>4</v>
      </c>
    </row>
    <row r="252" ht="18" customHeight="1" spans="4:5">
      <c r="D252" s="7" t="s">
        <v>379</v>
      </c>
      <c r="E252" s="10">
        <v>40</v>
      </c>
    </row>
    <row r="253" ht="18" customHeight="1" spans="4:5">
      <c r="D253" s="7" t="s">
        <v>304</v>
      </c>
      <c r="E253" s="10">
        <v>7</v>
      </c>
    </row>
    <row r="254" ht="18" customHeight="1" spans="4:5">
      <c r="D254" s="7" t="s">
        <v>305</v>
      </c>
      <c r="E254" s="10">
        <v>10</v>
      </c>
    </row>
    <row r="255" ht="18" customHeight="1" spans="4:5">
      <c r="D255" s="7" t="s">
        <v>307</v>
      </c>
      <c r="E255" s="10">
        <v>2</v>
      </c>
    </row>
    <row r="256" ht="18" customHeight="1" spans="4:5">
      <c r="D256" s="7" t="s">
        <v>308</v>
      </c>
      <c r="E256" s="10">
        <v>2</v>
      </c>
    </row>
    <row r="257" ht="18" customHeight="1" spans="4:5">
      <c r="D257" s="7" t="s">
        <v>309</v>
      </c>
      <c r="E257" s="10">
        <v>1</v>
      </c>
    </row>
    <row r="258" ht="18" customHeight="1" spans="4:5">
      <c r="D258" s="7" t="s">
        <v>380</v>
      </c>
      <c r="E258" s="10">
        <v>1</v>
      </c>
    </row>
    <row r="259" ht="18" customHeight="1" spans="4:5">
      <c r="D259" s="7" t="s">
        <v>381</v>
      </c>
      <c r="E259" s="10">
        <v>39</v>
      </c>
    </row>
    <row r="260" ht="18" customHeight="1" spans="4:5">
      <c r="D260" s="7" t="s">
        <v>310</v>
      </c>
      <c r="E260" s="10">
        <v>2</v>
      </c>
    </row>
    <row r="261" ht="18" customHeight="1" spans="4:5">
      <c r="D261" s="7" t="s">
        <v>311</v>
      </c>
      <c r="E261" s="10">
        <v>17</v>
      </c>
    </row>
    <row r="262" ht="18" customHeight="1" spans="4:5">
      <c r="D262" s="7" t="s">
        <v>312</v>
      </c>
      <c r="E262" s="10">
        <v>6</v>
      </c>
    </row>
    <row r="263" ht="18" customHeight="1" spans="4:5">
      <c r="D263" s="7" t="s">
        <v>313</v>
      </c>
      <c r="E263" s="10">
        <v>6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201"/>
  <sheetViews>
    <sheetView topLeftCell="A176" workbookViewId="0">
      <selection activeCell="A3" sqref="A3:B201"/>
    </sheetView>
  </sheetViews>
  <sheetFormatPr defaultColWidth="9" defaultRowHeight="13.5" outlineLevelCol="1"/>
  <cols>
    <col min="1" max="1" width="22.125"/>
    <col min="2" max="3" width="9.375"/>
  </cols>
  <sheetData>
    <row r="3" spans="1:2">
      <c r="A3" t="s">
        <v>382</v>
      </c>
      <c r="B3" t="s">
        <v>383</v>
      </c>
    </row>
    <row r="4" spans="1:2">
      <c r="A4" t="s">
        <v>90</v>
      </c>
      <c r="B4">
        <v>1</v>
      </c>
    </row>
    <row r="5" spans="1:2">
      <c r="A5" t="s">
        <v>92</v>
      </c>
      <c r="B5">
        <v>1</v>
      </c>
    </row>
    <row r="6" spans="1:2">
      <c r="A6" t="s">
        <v>94</v>
      </c>
      <c r="B6">
        <v>1</v>
      </c>
    </row>
    <row r="7" spans="1:2">
      <c r="A7" t="s">
        <v>95</v>
      </c>
      <c r="B7">
        <v>1</v>
      </c>
    </row>
    <row r="8" spans="1:2">
      <c r="A8" t="s">
        <v>96</v>
      </c>
      <c r="B8">
        <v>1</v>
      </c>
    </row>
    <row r="9" spans="1:2">
      <c r="A9" t="s">
        <v>97</v>
      </c>
      <c r="B9">
        <v>28</v>
      </c>
    </row>
    <row r="10" spans="1:2">
      <c r="A10" t="s">
        <v>98</v>
      </c>
      <c r="B10">
        <v>2</v>
      </c>
    </row>
    <row r="11" spans="1:2">
      <c r="A11" t="s">
        <v>99</v>
      </c>
      <c r="B11">
        <v>2</v>
      </c>
    </row>
    <row r="12" spans="1:2">
      <c r="A12" t="s">
        <v>101</v>
      </c>
      <c r="B12">
        <v>1</v>
      </c>
    </row>
    <row r="13" spans="1:2">
      <c r="A13" t="s">
        <v>102</v>
      </c>
      <c r="B13">
        <v>13</v>
      </c>
    </row>
    <row r="14" spans="1:2">
      <c r="A14" t="s">
        <v>103</v>
      </c>
      <c r="B14">
        <v>4</v>
      </c>
    </row>
    <row r="15" spans="1:2">
      <c r="A15" t="s">
        <v>104</v>
      </c>
      <c r="B15">
        <v>183</v>
      </c>
    </row>
    <row r="16" spans="1:2">
      <c r="A16" t="s">
        <v>105</v>
      </c>
      <c r="B16">
        <v>3</v>
      </c>
    </row>
    <row r="17" spans="1:2">
      <c r="A17" t="s">
        <v>107</v>
      </c>
      <c r="B17">
        <v>3</v>
      </c>
    </row>
    <row r="18" spans="1:2">
      <c r="A18" t="s">
        <v>108</v>
      </c>
      <c r="B18">
        <v>4</v>
      </c>
    </row>
    <row r="19" spans="1:2">
      <c r="A19" t="s">
        <v>109</v>
      </c>
      <c r="B19">
        <v>4</v>
      </c>
    </row>
    <row r="20" spans="1:2">
      <c r="A20" t="s">
        <v>110</v>
      </c>
      <c r="B20">
        <v>4</v>
      </c>
    </row>
    <row r="21" spans="1:2">
      <c r="A21" t="s">
        <v>111</v>
      </c>
      <c r="B21">
        <v>4</v>
      </c>
    </row>
    <row r="22" spans="1:2">
      <c r="A22" t="s">
        <v>112</v>
      </c>
      <c r="B22">
        <v>4</v>
      </c>
    </row>
    <row r="23" spans="1:2">
      <c r="A23" t="s">
        <v>114</v>
      </c>
      <c r="B23">
        <v>4</v>
      </c>
    </row>
    <row r="24" spans="1:2">
      <c r="A24" t="s">
        <v>116</v>
      </c>
      <c r="B24">
        <v>6</v>
      </c>
    </row>
    <row r="25" spans="1:2">
      <c r="A25" t="s">
        <v>117</v>
      </c>
      <c r="B25">
        <v>3</v>
      </c>
    </row>
    <row r="26" spans="1:2">
      <c r="A26" t="s">
        <v>118</v>
      </c>
      <c r="B26">
        <v>22</v>
      </c>
    </row>
    <row r="27" spans="1:2">
      <c r="A27" t="s">
        <v>120</v>
      </c>
      <c r="B27">
        <v>44</v>
      </c>
    </row>
    <row r="28" spans="1:2">
      <c r="A28" t="s">
        <v>121</v>
      </c>
      <c r="B28">
        <v>2</v>
      </c>
    </row>
    <row r="29" spans="1:2">
      <c r="A29" t="s">
        <v>123</v>
      </c>
      <c r="B29">
        <v>2</v>
      </c>
    </row>
    <row r="30" spans="1:2">
      <c r="A30" t="s">
        <v>124</v>
      </c>
      <c r="B30">
        <v>3</v>
      </c>
    </row>
    <row r="31" spans="1:2">
      <c r="A31" t="s">
        <v>126</v>
      </c>
      <c r="B31">
        <v>1</v>
      </c>
    </row>
    <row r="32" spans="1:2">
      <c r="A32" t="s">
        <v>127</v>
      </c>
      <c r="B32">
        <v>2</v>
      </c>
    </row>
    <row r="33" spans="1:2">
      <c r="A33" t="s">
        <v>128</v>
      </c>
      <c r="B33">
        <v>1</v>
      </c>
    </row>
    <row r="34" spans="1:2">
      <c r="A34" t="s">
        <v>130</v>
      </c>
      <c r="B34">
        <v>1</v>
      </c>
    </row>
    <row r="35" spans="1:2">
      <c r="A35" t="s">
        <v>131</v>
      </c>
      <c r="B35">
        <v>2</v>
      </c>
    </row>
    <row r="36" spans="1:2">
      <c r="A36" t="s">
        <v>132</v>
      </c>
      <c r="B36">
        <v>2</v>
      </c>
    </row>
    <row r="37" spans="1:2">
      <c r="A37" t="s">
        <v>133</v>
      </c>
      <c r="B37">
        <v>7</v>
      </c>
    </row>
    <row r="38" spans="1:2">
      <c r="A38" t="s">
        <v>134</v>
      </c>
      <c r="B38">
        <v>41</v>
      </c>
    </row>
    <row r="39" spans="1:2">
      <c r="A39" t="s">
        <v>136</v>
      </c>
      <c r="B39">
        <v>45</v>
      </c>
    </row>
    <row r="40" spans="1:2">
      <c r="A40" t="s">
        <v>138</v>
      </c>
      <c r="B40">
        <v>2</v>
      </c>
    </row>
    <row r="41" spans="1:2">
      <c r="A41" t="s">
        <v>139</v>
      </c>
      <c r="B41">
        <v>2</v>
      </c>
    </row>
    <row r="42" spans="1:2">
      <c r="A42" t="s">
        <v>140</v>
      </c>
      <c r="B42">
        <v>2</v>
      </c>
    </row>
    <row r="43" spans="1:2">
      <c r="A43" t="s">
        <v>142</v>
      </c>
      <c r="B43">
        <v>4</v>
      </c>
    </row>
    <row r="44" spans="1:2">
      <c r="A44" t="s">
        <v>143</v>
      </c>
      <c r="B44">
        <v>1</v>
      </c>
    </row>
    <row r="45" spans="1:2">
      <c r="A45" t="s">
        <v>144</v>
      </c>
      <c r="B45">
        <v>2</v>
      </c>
    </row>
    <row r="46" spans="1:2">
      <c r="A46" t="s">
        <v>145</v>
      </c>
      <c r="B46">
        <v>2</v>
      </c>
    </row>
    <row r="47" spans="1:2">
      <c r="A47" t="s">
        <v>147</v>
      </c>
      <c r="B47">
        <v>3</v>
      </c>
    </row>
    <row r="48" spans="1:2">
      <c r="A48" t="s">
        <v>148</v>
      </c>
      <c r="B48">
        <v>7</v>
      </c>
    </row>
    <row r="49" spans="1:2">
      <c r="A49" t="s">
        <v>150</v>
      </c>
      <c r="B49">
        <v>24</v>
      </c>
    </row>
    <row r="50" spans="1:2">
      <c r="A50" t="s">
        <v>152</v>
      </c>
      <c r="B50">
        <v>2</v>
      </c>
    </row>
    <row r="51" spans="1:2">
      <c r="A51" t="s">
        <v>153</v>
      </c>
      <c r="B51">
        <v>3</v>
      </c>
    </row>
    <row r="52" spans="1:2">
      <c r="A52" t="s">
        <v>154</v>
      </c>
      <c r="B52">
        <v>10</v>
      </c>
    </row>
    <row r="53" spans="1:2">
      <c r="A53" t="s">
        <v>155</v>
      </c>
      <c r="B53">
        <v>11</v>
      </c>
    </row>
    <row r="54" spans="1:2">
      <c r="A54" t="s">
        <v>156</v>
      </c>
      <c r="B54">
        <v>2</v>
      </c>
    </row>
    <row r="55" spans="1:2">
      <c r="A55" t="s">
        <v>158</v>
      </c>
      <c r="B55">
        <v>15</v>
      </c>
    </row>
    <row r="56" spans="1:2">
      <c r="A56" t="s">
        <v>160</v>
      </c>
      <c r="B56">
        <v>1</v>
      </c>
    </row>
    <row r="57" spans="1:2">
      <c r="A57" t="s">
        <v>162</v>
      </c>
      <c r="B57">
        <v>2</v>
      </c>
    </row>
    <row r="58" spans="1:2">
      <c r="A58" t="s">
        <v>163</v>
      </c>
      <c r="B58">
        <v>9</v>
      </c>
    </row>
    <row r="59" spans="1:2">
      <c r="A59" t="s">
        <v>164</v>
      </c>
      <c r="B59">
        <v>4</v>
      </c>
    </row>
    <row r="60" spans="1:2">
      <c r="A60" t="s">
        <v>165</v>
      </c>
      <c r="B60">
        <v>1</v>
      </c>
    </row>
    <row r="61" spans="1:2">
      <c r="A61" t="s">
        <v>166</v>
      </c>
      <c r="B61">
        <v>1</v>
      </c>
    </row>
    <row r="62" spans="1:2">
      <c r="A62" t="s">
        <v>167</v>
      </c>
      <c r="B62">
        <v>7</v>
      </c>
    </row>
    <row r="63" spans="1:2">
      <c r="A63" t="s">
        <v>168</v>
      </c>
      <c r="B63">
        <v>3</v>
      </c>
    </row>
    <row r="64" spans="1:2">
      <c r="A64" t="s">
        <v>169</v>
      </c>
      <c r="B64">
        <v>4</v>
      </c>
    </row>
    <row r="65" spans="1:2">
      <c r="A65" t="s">
        <v>171</v>
      </c>
      <c r="B65">
        <v>2</v>
      </c>
    </row>
    <row r="66" spans="1:2">
      <c r="A66" t="s">
        <v>173</v>
      </c>
      <c r="B66">
        <v>66</v>
      </c>
    </row>
    <row r="67" spans="1:2">
      <c r="A67" t="s">
        <v>175</v>
      </c>
      <c r="B67">
        <v>2</v>
      </c>
    </row>
    <row r="68" spans="1:2">
      <c r="A68" t="s">
        <v>177</v>
      </c>
      <c r="B68">
        <v>2</v>
      </c>
    </row>
    <row r="69" spans="1:2">
      <c r="A69" t="s">
        <v>178</v>
      </c>
      <c r="B69">
        <v>1</v>
      </c>
    </row>
    <row r="70" spans="1:2">
      <c r="A70" t="s">
        <v>179</v>
      </c>
      <c r="B70">
        <v>1</v>
      </c>
    </row>
    <row r="71" spans="1:2">
      <c r="A71" t="s">
        <v>181</v>
      </c>
      <c r="B71">
        <v>1</v>
      </c>
    </row>
    <row r="72" spans="1:2">
      <c r="A72" t="s">
        <v>183</v>
      </c>
      <c r="B72">
        <v>1</v>
      </c>
    </row>
    <row r="73" spans="1:2">
      <c r="A73" t="s">
        <v>184</v>
      </c>
      <c r="B73">
        <v>176</v>
      </c>
    </row>
    <row r="74" spans="1:2">
      <c r="A74" t="s">
        <v>185</v>
      </c>
      <c r="B74">
        <v>10</v>
      </c>
    </row>
    <row r="75" spans="1:2">
      <c r="A75" t="s">
        <v>186</v>
      </c>
      <c r="B75">
        <v>12</v>
      </c>
    </row>
    <row r="76" spans="1:2">
      <c r="A76" t="s">
        <v>187</v>
      </c>
      <c r="B76">
        <v>2</v>
      </c>
    </row>
    <row r="77" spans="1:2">
      <c r="A77" t="s">
        <v>188</v>
      </c>
      <c r="B77">
        <v>25</v>
      </c>
    </row>
    <row r="78" spans="1:2">
      <c r="A78" t="s">
        <v>189</v>
      </c>
      <c r="B78">
        <v>2</v>
      </c>
    </row>
    <row r="79" spans="1:2">
      <c r="A79" t="s">
        <v>191</v>
      </c>
      <c r="B79">
        <v>4</v>
      </c>
    </row>
    <row r="80" spans="1:2">
      <c r="A80" t="s">
        <v>193</v>
      </c>
      <c r="B80">
        <v>3</v>
      </c>
    </row>
    <row r="81" spans="1:2">
      <c r="A81" t="s">
        <v>194</v>
      </c>
      <c r="B81">
        <v>6</v>
      </c>
    </row>
    <row r="82" spans="1:2">
      <c r="A82" t="s">
        <v>195</v>
      </c>
      <c r="B82">
        <v>2</v>
      </c>
    </row>
    <row r="83" spans="1:2">
      <c r="A83" t="s">
        <v>196</v>
      </c>
      <c r="B83">
        <v>7</v>
      </c>
    </row>
    <row r="84" spans="1:2">
      <c r="A84" t="s">
        <v>197</v>
      </c>
      <c r="B84">
        <v>1</v>
      </c>
    </row>
    <row r="85" spans="1:2">
      <c r="A85" t="s">
        <v>198</v>
      </c>
      <c r="B85">
        <v>7</v>
      </c>
    </row>
    <row r="86" spans="1:2">
      <c r="A86" t="s">
        <v>199</v>
      </c>
      <c r="B86">
        <v>10</v>
      </c>
    </row>
    <row r="87" spans="1:2">
      <c r="A87" t="s">
        <v>200</v>
      </c>
      <c r="B87">
        <v>6</v>
      </c>
    </row>
    <row r="88" spans="1:2">
      <c r="A88" t="s">
        <v>202</v>
      </c>
      <c r="B88">
        <v>2</v>
      </c>
    </row>
    <row r="89" spans="1:2">
      <c r="A89" t="s">
        <v>203</v>
      </c>
      <c r="B89">
        <v>2</v>
      </c>
    </row>
    <row r="90" spans="1:2">
      <c r="A90" t="s">
        <v>204</v>
      </c>
      <c r="B90">
        <v>5</v>
      </c>
    </row>
    <row r="91" spans="1:2">
      <c r="A91" t="s">
        <v>205</v>
      </c>
      <c r="B91">
        <v>12</v>
      </c>
    </row>
    <row r="92" spans="1:2">
      <c r="A92" t="s">
        <v>206</v>
      </c>
      <c r="B92">
        <v>2</v>
      </c>
    </row>
    <row r="93" spans="1:2">
      <c r="A93" t="s">
        <v>208</v>
      </c>
      <c r="B93">
        <v>1</v>
      </c>
    </row>
    <row r="94" spans="1:2">
      <c r="A94" t="s">
        <v>209</v>
      </c>
      <c r="B94">
        <v>1</v>
      </c>
    </row>
    <row r="95" spans="1:2">
      <c r="A95" t="s">
        <v>210</v>
      </c>
      <c r="B95">
        <v>2</v>
      </c>
    </row>
    <row r="96" spans="1:2">
      <c r="A96" t="s">
        <v>211</v>
      </c>
      <c r="B96">
        <v>2</v>
      </c>
    </row>
    <row r="97" spans="1:2">
      <c r="A97" t="s">
        <v>212</v>
      </c>
      <c r="B97">
        <v>4</v>
      </c>
    </row>
    <row r="98" spans="1:2">
      <c r="A98" t="s">
        <v>213</v>
      </c>
      <c r="B98">
        <v>2</v>
      </c>
    </row>
    <row r="99" spans="1:2">
      <c r="A99" t="s">
        <v>214</v>
      </c>
      <c r="B99">
        <v>2</v>
      </c>
    </row>
    <row r="100" spans="1:2">
      <c r="A100" t="s">
        <v>215</v>
      </c>
      <c r="B100">
        <v>4</v>
      </c>
    </row>
    <row r="101" spans="1:2">
      <c r="A101" t="s">
        <v>216</v>
      </c>
      <c r="B101">
        <v>6</v>
      </c>
    </row>
    <row r="102" spans="1:2">
      <c r="A102" t="s">
        <v>218</v>
      </c>
      <c r="B102">
        <v>3</v>
      </c>
    </row>
    <row r="103" spans="1:2">
      <c r="A103" t="s">
        <v>219</v>
      </c>
      <c r="B103">
        <v>2</v>
      </c>
    </row>
    <row r="104" spans="1:2">
      <c r="A104" t="s">
        <v>221</v>
      </c>
      <c r="B104">
        <v>2</v>
      </c>
    </row>
    <row r="105" spans="1:2">
      <c r="A105" t="s">
        <v>223</v>
      </c>
      <c r="B105">
        <v>8</v>
      </c>
    </row>
    <row r="106" spans="1:2">
      <c r="A106" t="s">
        <v>225</v>
      </c>
      <c r="B106">
        <v>10</v>
      </c>
    </row>
    <row r="107" spans="1:2">
      <c r="A107" t="s">
        <v>227</v>
      </c>
      <c r="B107">
        <v>4</v>
      </c>
    </row>
    <row r="108" spans="1:2">
      <c r="A108" t="s">
        <v>229</v>
      </c>
      <c r="B108">
        <v>1</v>
      </c>
    </row>
    <row r="109" spans="1:2">
      <c r="A109" t="s">
        <v>230</v>
      </c>
      <c r="B109">
        <v>1</v>
      </c>
    </row>
    <row r="110" spans="1:2">
      <c r="A110" t="s">
        <v>231</v>
      </c>
      <c r="B110">
        <v>2</v>
      </c>
    </row>
    <row r="111" spans="1:2">
      <c r="A111" t="s">
        <v>232</v>
      </c>
      <c r="B111">
        <v>2</v>
      </c>
    </row>
    <row r="112" spans="1:2">
      <c r="A112" t="s">
        <v>233</v>
      </c>
      <c r="B112">
        <v>4</v>
      </c>
    </row>
    <row r="113" spans="1:2">
      <c r="A113" t="s">
        <v>234</v>
      </c>
      <c r="B113">
        <v>1</v>
      </c>
    </row>
    <row r="114" spans="1:2">
      <c r="A114" t="s">
        <v>236</v>
      </c>
      <c r="B114">
        <v>2</v>
      </c>
    </row>
    <row r="115" spans="1:2">
      <c r="A115" t="s">
        <v>238</v>
      </c>
      <c r="B115">
        <v>3</v>
      </c>
    </row>
    <row r="116" spans="1:2">
      <c r="A116" t="s">
        <v>239</v>
      </c>
      <c r="B116">
        <v>2</v>
      </c>
    </row>
    <row r="117" spans="1:2">
      <c r="A117" t="s">
        <v>241</v>
      </c>
      <c r="B117">
        <v>2</v>
      </c>
    </row>
    <row r="118" spans="1:2">
      <c r="A118" t="s">
        <v>242</v>
      </c>
      <c r="B118">
        <v>4</v>
      </c>
    </row>
    <row r="119" spans="1:2">
      <c r="A119" t="s">
        <v>244</v>
      </c>
      <c r="B119">
        <v>2</v>
      </c>
    </row>
    <row r="120" spans="1:2">
      <c r="A120" t="s">
        <v>245</v>
      </c>
      <c r="B120">
        <v>1</v>
      </c>
    </row>
    <row r="121" spans="1:2">
      <c r="A121" t="s">
        <v>246</v>
      </c>
      <c r="B121">
        <v>1</v>
      </c>
    </row>
    <row r="122" spans="1:2">
      <c r="A122" t="s">
        <v>247</v>
      </c>
      <c r="B122">
        <v>2</v>
      </c>
    </row>
    <row r="123" spans="1:2">
      <c r="A123" t="s">
        <v>248</v>
      </c>
      <c r="B123">
        <v>1</v>
      </c>
    </row>
    <row r="124" spans="1:2">
      <c r="A124" t="s">
        <v>249</v>
      </c>
      <c r="B124">
        <v>3</v>
      </c>
    </row>
    <row r="125" spans="1:2">
      <c r="A125" t="s">
        <v>251</v>
      </c>
      <c r="B125">
        <v>2</v>
      </c>
    </row>
    <row r="126" spans="1:2">
      <c r="A126" t="s">
        <v>253</v>
      </c>
      <c r="B126">
        <v>2</v>
      </c>
    </row>
    <row r="127" spans="1:2">
      <c r="A127" t="s">
        <v>255</v>
      </c>
      <c r="B127">
        <v>1</v>
      </c>
    </row>
    <row r="128" spans="1:2">
      <c r="A128" t="s">
        <v>257</v>
      </c>
      <c r="B128">
        <v>1</v>
      </c>
    </row>
    <row r="129" spans="1:2">
      <c r="A129" t="s">
        <v>259</v>
      </c>
      <c r="B129">
        <v>3</v>
      </c>
    </row>
    <row r="130" spans="1:2">
      <c r="A130" t="s">
        <v>260</v>
      </c>
      <c r="B130">
        <v>17</v>
      </c>
    </row>
    <row r="131" spans="1:2">
      <c r="A131" t="s">
        <v>261</v>
      </c>
      <c r="B131">
        <v>8</v>
      </c>
    </row>
    <row r="132" spans="1:2">
      <c r="A132" t="s">
        <v>262</v>
      </c>
      <c r="B132">
        <v>35</v>
      </c>
    </row>
    <row r="133" spans="1:2">
      <c r="A133" t="s">
        <v>263</v>
      </c>
      <c r="B133">
        <v>1</v>
      </c>
    </row>
    <row r="134" spans="1:2">
      <c r="A134" t="s">
        <v>265</v>
      </c>
      <c r="B134">
        <v>2</v>
      </c>
    </row>
    <row r="135" spans="1:2">
      <c r="A135" t="s">
        <v>266</v>
      </c>
      <c r="B135">
        <v>12</v>
      </c>
    </row>
    <row r="136" spans="1:2">
      <c r="A136" t="s">
        <v>268</v>
      </c>
      <c r="B136">
        <v>10</v>
      </c>
    </row>
    <row r="137" spans="1:2">
      <c r="A137" t="s">
        <v>269</v>
      </c>
      <c r="B137">
        <v>1</v>
      </c>
    </row>
    <row r="138" spans="1:2">
      <c r="A138" t="s">
        <v>271</v>
      </c>
      <c r="B138">
        <v>2</v>
      </c>
    </row>
    <row r="139" spans="1:2">
      <c r="A139" t="s">
        <v>272</v>
      </c>
      <c r="B139">
        <v>2</v>
      </c>
    </row>
    <row r="140" spans="1:2">
      <c r="A140" t="s">
        <v>274</v>
      </c>
      <c r="B140">
        <v>1</v>
      </c>
    </row>
    <row r="141" spans="1:2">
      <c r="A141" t="s">
        <v>276</v>
      </c>
      <c r="B141">
        <v>3</v>
      </c>
    </row>
    <row r="142" spans="1:2">
      <c r="A142" t="s">
        <v>278</v>
      </c>
      <c r="B142">
        <v>7</v>
      </c>
    </row>
    <row r="143" spans="1:2">
      <c r="A143" t="s">
        <v>280</v>
      </c>
      <c r="B143">
        <v>4</v>
      </c>
    </row>
    <row r="144" spans="1:2">
      <c r="A144" t="s">
        <v>282</v>
      </c>
      <c r="B144">
        <v>152</v>
      </c>
    </row>
    <row r="145" spans="1:2">
      <c r="A145" t="s">
        <v>284</v>
      </c>
      <c r="B145">
        <v>110</v>
      </c>
    </row>
    <row r="146" spans="1:2">
      <c r="A146" t="s">
        <v>286</v>
      </c>
      <c r="B146">
        <v>146</v>
      </c>
    </row>
    <row r="147" spans="1:2">
      <c r="A147" t="s">
        <v>288</v>
      </c>
      <c r="B147">
        <v>1</v>
      </c>
    </row>
    <row r="148" spans="1:2">
      <c r="A148" t="s">
        <v>289</v>
      </c>
      <c r="B148">
        <v>4</v>
      </c>
    </row>
    <row r="149" spans="1:2">
      <c r="A149" t="s">
        <v>290</v>
      </c>
      <c r="B149">
        <v>3</v>
      </c>
    </row>
    <row r="150" spans="1:2">
      <c r="A150" t="s">
        <v>291</v>
      </c>
      <c r="B150">
        <v>8</v>
      </c>
    </row>
    <row r="151" spans="1:2">
      <c r="A151" t="s">
        <v>292</v>
      </c>
      <c r="B151">
        <v>3</v>
      </c>
    </row>
    <row r="152" spans="1:2">
      <c r="A152" t="s">
        <v>293</v>
      </c>
      <c r="B152">
        <v>6</v>
      </c>
    </row>
    <row r="153" spans="1:2">
      <c r="A153" t="s">
        <v>295</v>
      </c>
      <c r="B153">
        <v>4</v>
      </c>
    </row>
    <row r="154" spans="1:2">
      <c r="A154" t="s">
        <v>297</v>
      </c>
      <c r="B154">
        <v>1</v>
      </c>
    </row>
    <row r="155" spans="1:2">
      <c r="A155" t="s">
        <v>298</v>
      </c>
      <c r="B155">
        <v>1</v>
      </c>
    </row>
    <row r="156" spans="1:2">
      <c r="A156" t="s">
        <v>300</v>
      </c>
      <c r="B156">
        <v>28</v>
      </c>
    </row>
    <row r="157" spans="1:2">
      <c r="A157" t="s">
        <v>301</v>
      </c>
      <c r="B157">
        <v>3</v>
      </c>
    </row>
    <row r="158" spans="1:2">
      <c r="A158" t="s">
        <v>302</v>
      </c>
      <c r="B158">
        <v>1</v>
      </c>
    </row>
    <row r="159" spans="1:2">
      <c r="A159" t="s">
        <v>303</v>
      </c>
      <c r="B159">
        <v>3</v>
      </c>
    </row>
    <row r="160" spans="1:2">
      <c r="A160" t="s">
        <v>304</v>
      </c>
      <c r="B160">
        <v>4</v>
      </c>
    </row>
    <row r="161" spans="1:2">
      <c r="A161" t="s">
        <v>305</v>
      </c>
      <c r="B161">
        <v>7</v>
      </c>
    </row>
    <row r="162" spans="1:2">
      <c r="A162" t="s">
        <v>307</v>
      </c>
      <c r="B162">
        <v>2</v>
      </c>
    </row>
    <row r="163" spans="1:2">
      <c r="A163" t="s">
        <v>308</v>
      </c>
      <c r="B163">
        <v>1</v>
      </c>
    </row>
    <row r="164" spans="1:2">
      <c r="A164" t="s">
        <v>309</v>
      </c>
      <c r="B164">
        <v>1</v>
      </c>
    </row>
    <row r="165" spans="1:2">
      <c r="A165" t="s">
        <v>310</v>
      </c>
      <c r="B165">
        <v>8</v>
      </c>
    </row>
    <row r="166" spans="1:2">
      <c r="A166" t="s">
        <v>311</v>
      </c>
      <c r="B166">
        <v>39</v>
      </c>
    </row>
    <row r="167" spans="1:2">
      <c r="A167" t="s">
        <v>312</v>
      </c>
      <c r="B167">
        <v>6</v>
      </c>
    </row>
    <row r="168" spans="1:2">
      <c r="A168" t="s">
        <v>313</v>
      </c>
      <c r="B168">
        <v>3</v>
      </c>
    </row>
    <row r="169" spans="1:2">
      <c r="A169" t="s">
        <v>314</v>
      </c>
      <c r="B169">
        <v>50</v>
      </c>
    </row>
    <row r="170" spans="1:2">
      <c r="A170" t="s">
        <v>315</v>
      </c>
      <c r="B170">
        <v>29</v>
      </c>
    </row>
    <row r="171" spans="1:2">
      <c r="A171" t="s">
        <v>317</v>
      </c>
      <c r="B171">
        <v>133</v>
      </c>
    </row>
    <row r="172" spans="1:2">
      <c r="A172" t="s">
        <v>318</v>
      </c>
      <c r="B172">
        <v>77</v>
      </c>
    </row>
    <row r="173" spans="1:2">
      <c r="A173" t="s">
        <v>319</v>
      </c>
      <c r="B173">
        <v>25</v>
      </c>
    </row>
    <row r="174" spans="1:2">
      <c r="A174" t="s">
        <v>320</v>
      </c>
      <c r="B174">
        <v>22</v>
      </c>
    </row>
    <row r="175" spans="1:2">
      <c r="A175" t="s">
        <v>321</v>
      </c>
      <c r="B175">
        <v>13</v>
      </c>
    </row>
    <row r="176" spans="1:2">
      <c r="A176" t="s">
        <v>322</v>
      </c>
      <c r="B176">
        <v>28</v>
      </c>
    </row>
    <row r="177" spans="1:2">
      <c r="A177" t="s">
        <v>323</v>
      </c>
      <c r="B177">
        <v>9</v>
      </c>
    </row>
    <row r="178" spans="1:2">
      <c r="A178" t="s">
        <v>324</v>
      </c>
      <c r="B178">
        <v>33</v>
      </c>
    </row>
    <row r="179" spans="1:2">
      <c r="A179" t="s">
        <v>325</v>
      </c>
      <c r="B179">
        <v>4</v>
      </c>
    </row>
    <row r="180" spans="1:2">
      <c r="A180" t="s">
        <v>327</v>
      </c>
      <c r="B180">
        <v>8</v>
      </c>
    </row>
    <row r="181" spans="1:2">
      <c r="A181" t="s">
        <v>328</v>
      </c>
      <c r="B181">
        <v>8</v>
      </c>
    </row>
    <row r="182" spans="1:2">
      <c r="A182" t="s">
        <v>329</v>
      </c>
      <c r="B182">
        <v>3</v>
      </c>
    </row>
    <row r="183" spans="1:2">
      <c r="A183" t="s">
        <v>331</v>
      </c>
      <c r="B183">
        <v>4</v>
      </c>
    </row>
    <row r="184" spans="1:2">
      <c r="A184" t="s">
        <v>333</v>
      </c>
      <c r="B184">
        <v>23</v>
      </c>
    </row>
    <row r="185" spans="1:2">
      <c r="A185" t="s">
        <v>334</v>
      </c>
      <c r="B185">
        <v>18</v>
      </c>
    </row>
    <row r="186" spans="1:2">
      <c r="A186" t="s">
        <v>335</v>
      </c>
      <c r="B186">
        <v>4</v>
      </c>
    </row>
    <row r="187" spans="1:2">
      <c r="A187" t="s">
        <v>336</v>
      </c>
      <c r="B187">
        <v>5</v>
      </c>
    </row>
    <row r="188" spans="1:2">
      <c r="A188" t="s">
        <v>338</v>
      </c>
      <c r="B188">
        <v>1</v>
      </c>
    </row>
    <row r="189" spans="1:2">
      <c r="A189" t="s">
        <v>339</v>
      </c>
      <c r="B189">
        <v>4</v>
      </c>
    </row>
    <row r="190" spans="1:2">
      <c r="A190" t="s">
        <v>340</v>
      </c>
      <c r="B190">
        <v>2</v>
      </c>
    </row>
    <row r="191" spans="1:2">
      <c r="A191" t="s">
        <v>341</v>
      </c>
      <c r="B191">
        <v>1</v>
      </c>
    </row>
    <row r="192" spans="1:2">
      <c r="A192" t="s">
        <v>342</v>
      </c>
      <c r="B192">
        <v>4</v>
      </c>
    </row>
    <row r="193" spans="1:2">
      <c r="A193" t="s">
        <v>344</v>
      </c>
      <c r="B193">
        <v>10</v>
      </c>
    </row>
    <row r="194" spans="1:2">
      <c r="A194" t="s">
        <v>346</v>
      </c>
      <c r="B194">
        <v>44</v>
      </c>
    </row>
    <row r="195" spans="1:2">
      <c r="A195" t="s">
        <v>348</v>
      </c>
      <c r="B195">
        <v>48</v>
      </c>
    </row>
    <row r="196" spans="1:2">
      <c r="A196" t="s">
        <v>350</v>
      </c>
      <c r="B196">
        <v>44</v>
      </c>
    </row>
    <row r="197" spans="1:2">
      <c r="A197" t="s">
        <v>351</v>
      </c>
      <c r="B197">
        <v>4</v>
      </c>
    </row>
    <row r="198" spans="1:2">
      <c r="A198" t="s">
        <v>353</v>
      </c>
      <c r="B198">
        <v>7</v>
      </c>
    </row>
    <row r="199" spans="1:2">
      <c r="A199" t="s">
        <v>355</v>
      </c>
      <c r="B199">
        <v>4</v>
      </c>
    </row>
    <row r="200" spans="1:2">
      <c r="A200" t="s">
        <v>356</v>
      </c>
      <c r="B200">
        <v>1</v>
      </c>
    </row>
    <row r="201" spans="1:2">
      <c r="A201" t="s">
        <v>85</v>
      </c>
      <c r="B201">
        <v>2364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64"/>
  <sheetViews>
    <sheetView workbookViewId="0">
      <pane ySplit="1" topLeftCell="A110" activePane="bottomLeft" state="frozen"/>
      <selection/>
      <selection pane="bottomLeft" activeCell="G1" sqref="G$1:G$1048576"/>
    </sheetView>
  </sheetViews>
  <sheetFormatPr defaultColWidth="9" defaultRowHeight="13.5" outlineLevelCol="7"/>
  <cols>
    <col min="1" max="1" width="11" customWidth="1"/>
    <col min="2" max="2" width="17.75" customWidth="1"/>
    <col min="3" max="3" width="20" customWidth="1"/>
    <col min="4" max="4" width="9" customWidth="1"/>
    <col min="6" max="6" width="31.875" customWidth="1"/>
  </cols>
  <sheetData>
    <row r="1" spans="1:8">
      <c r="A1" t="s">
        <v>0</v>
      </c>
      <c r="B1" t="s">
        <v>1</v>
      </c>
      <c r="C1" t="s">
        <v>382</v>
      </c>
      <c r="D1" t="s">
        <v>384</v>
      </c>
      <c r="E1" t="s">
        <v>385</v>
      </c>
      <c r="F1" t="s">
        <v>2</v>
      </c>
      <c r="G1" t="s">
        <v>89</v>
      </c>
      <c r="H1" t="s">
        <v>4</v>
      </c>
    </row>
    <row r="2" spans="1:8">
      <c r="A2" s="9" t="s">
        <v>73</v>
      </c>
      <c r="B2" s="9" t="s">
        <v>74</v>
      </c>
      <c r="C2" s="9" t="s">
        <v>136</v>
      </c>
      <c r="D2" s="9">
        <v>1</v>
      </c>
      <c r="E2" s="9">
        <f>VLOOKUP(F2,需要的包数!C:D,2,FALSE)</f>
        <v>1</v>
      </c>
      <c r="F2" s="9" t="str">
        <f>A2&amp;B2</f>
        <v>肾内科器械A-V包（28件）</v>
      </c>
      <c r="G2" s="9">
        <f>E2*D2</f>
        <v>1</v>
      </c>
      <c r="H2" s="9">
        <f>COUNTIF(需要的包数!$C$2:$C$67,包明细!F2)</f>
        <v>1</v>
      </c>
    </row>
    <row r="3" spans="1:8">
      <c r="A3" t="s">
        <v>54</v>
      </c>
      <c r="B3" t="s">
        <v>60</v>
      </c>
      <c r="C3" t="s">
        <v>311</v>
      </c>
      <c r="D3">
        <v>2</v>
      </c>
      <c r="E3" s="9">
        <f>VLOOKUP(F3,需要的包数!C:D,2,FALSE)</f>
        <v>4</v>
      </c>
      <c r="F3" t="str">
        <f>A3&amp;B3</f>
        <v>普外科器械腹器包（44件）</v>
      </c>
      <c r="G3">
        <f t="shared" ref="G3:G66" si="0">E3*D3</f>
        <v>8</v>
      </c>
      <c r="H3" s="9">
        <f>COUNTIF(需要的包数!$C$2:$C$67,包明细!F3)</f>
        <v>1</v>
      </c>
    </row>
    <row r="4" spans="1:8">
      <c r="A4" s="9" t="s">
        <v>54</v>
      </c>
      <c r="B4" s="9" t="s">
        <v>62</v>
      </c>
      <c r="C4" s="9" t="s">
        <v>97</v>
      </c>
      <c r="D4" s="9">
        <v>4</v>
      </c>
      <c r="E4" s="9">
        <f>VLOOKUP(F4,需要的包数!C:D,2,FALSE)</f>
        <v>2</v>
      </c>
      <c r="F4" s="9" t="str">
        <f t="shared" ref="F4:F67" si="1">A4&amp;B4</f>
        <v>普外科器械剖腹包（62件）</v>
      </c>
      <c r="G4" s="9">
        <f t="shared" si="0"/>
        <v>8</v>
      </c>
      <c r="H4" s="9">
        <f>COUNTIF(需要的包数!$C$2:$C$67,包明细!F4)</f>
        <v>1</v>
      </c>
    </row>
    <row r="5" spans="1:8">
      <c r="A5" t="s">
        <v>54</v>
      </c>
      <c r="B5" t="s">
        <v>60</v>
      </c>
      <c r="C5" t="s">
        <v>314</v>
      </c>
      <c r="D5">
        <v>3</v>
      </c>
      <c r="E5" s="9">
        <f>VLOOKUP(F5,需要的包数!C:D,2,FALSE)</f>
        <v>4</v>
      </c>
      <c r="F5" t="str">
        <f t="shared" si="1"/>
        <v>普外科器械腹器包（44件）</v>
      </c>
      <c r="G5">
        <f t="shared" si="0"/>
        <v>12</v>
      </c>
      <c r="H5" s="9">
        <f>COUNTIF(需要的包数!$C$2:$C$67,包明细!F5)</f>
        <v>1</v>
      </c>
    </row>
    <row r="6" spans="1:8">
      <c r="A6" t="s">
        <v>54</v>
      </c>
      <c r="B6" t="s">
        <v>60</v>
      </c>
      <c r="C6" t="s">
        <v>120</v>
      </c>
      <c r="D6">
        <v>3</v>
      </c>
      <c r="E6" s="9">
        <f>VLOOKUP(F6,需要的包数!C:D,2,FALSE)</f>
        <v>4</v>
      </c>
      <c r="F6" t="str">
        <f t="shared" si="1"/>
        <v>普外科器械腹器包（44件）</v>
      </c>
      <c r="G6">
        <f t="shared" si="0"/>
        <v>12</v>
      </c>
      <c r="H6" s="9">
        <f>COUNTIF(需要的包数!$C$2:$C$67,包明细!F6)</f>
        <v>1</v>
      </c>
    </row>
    <row r="7" spans="1:8">
      <c r="A7" s="9" t="s">
        <v>40</v>
      </c>
      <c r="B7" s="9" t="s">
        <v>42</v>
      </c>
      <c r="C7" s="9" t="s">
        <v>315</v>
      </c>
      <c r="D7" s="9">
        <v>2</v>
      </c>
      <c r="E7" s="9">
        <f>VLOOKUP(F7,需要的包数!C:D,2,FALSE)</f>
        <v>2</v>
      </c>
      <c r="F7" s="9" t="str">
        <f t="shared" si="1"/>
        <v>甲乳科器械甲状腺包（37件）</v>
      </c>
      <c r="G7" s="9">
        <f t="shared" si="0"/>
        <v>4</v>
      </c>
      <c r="H7" s="9">
        <f>COUNTIF(需要的包数!$C$2:$C$67,包明细!F7)</f>
        <v>1</v>
      </c>
    </row>
    <row r="8" spans="1:8">
      <c r="A8" t="s">
        <v>54</v>
      </c>
      <c r="B8" t="s">
        <v>60</v>
      </c>
      <c r="C8" s="9" t="s">
        <v>104</v>
      </c>
      <c r="D8">
        <v>4</v>
      </c>
      <c r="E8" s="9">
        <f>VLOOKUP(F8,需要的包数!C:D,2,FALSE)</f>
        <v>4</v>
      </c>
      <c r="F8" t="str">
        <f t="shared" si="1"/>
        <v>普外科器械腹器包（44件）</v>
      </c>
      <c r="G8">
        <f t="shared" si="0"/>
        <v>16</v>
      </c>
      <c r="H8" s="9">
        <f>COUNTIF(需要的包数!$C$2:$C$67,包明细!F8)</f>
        <v>1</v>
      </c>
    </row>
    <row r="9" spans="1:8">
      <c r="A9" t="s">
        <v>54</v>
      </c>
      <c r="B9" t="s">
        <v>60</v>
      </c>
      <c r="C9" t="s">
        <v>262</v>
      </c>
      <c r="D9">
        <v>2</v>
      </c>
      <c r="E9" s="9">
        <f>VLOOKUP(F9,需要的包数!C:D,2,FALSE)</f>
        <v>4</v>
      </c>
      <c r="F9" t="str">
        <f t="shared" si="1"/>
        <v>普外科器械腹器包（44件）</v>
      </c>
      <c r="G9">
        <f t="shared" si="0"/>
        <v>8</v>
      </c>
      <c r="H9" s="9">
        <f>COUNTIF(需要的包数!$C$2:$C$67,包明细!F9)</f>
        <v>1</v>
      </c>
    </row>
    <row r="10" spans="1:8">
      <c r="A10" t="s">
        <v>54</v>
      </c>
      <c r="B10" t="s">
        <v>60</v>
      </c>
      <c r="C10" t="s">
        <v>184</v>
      </c>
      <c r="D10">
        <v>4</v>
      </c>
      <c r="E10" s="9">
        <f>VLOOKUP(F10,需要的包数!C:D,2,FALSE)</f>
        <v>4</v>
      </c>
      <c r="F10" t="str">
        <f t="shared" si="1"/>
        <v>普外科器械腹器包（44件）</v>
      </c>
      <c r="G10">
        <f t="shared" si="0"/>
        <v>16</v>
      </c>
      <c r="H10" s="9">
        <f>COUNTIF(需要的包数!$C$2:$C$67,包明细!F10)</f>
        <v>1</v>
      </c>
    </row>
    <row r="11" spans="1:8">
      <c r="A11" s="9" t="s">
        <v>19</v>
      </c>
      <c r="B11" s="9" t="s">
        <v>28</v>
      </c>
      <c r="C11" s="9" t="s">
        <v>253</v>
      </c>
      <c r="D11" s="9">
        <v>2</v>
      </c>
      <c r="E11" s="9">
        <f>VLOOKUP(F11,需要的包数!C:D,2,FALSE)</f>
        <v>1</v>
      </c>
      <c r="F11" s="9" t="str">
        <f t="shared" si="1"/>
        <v>骨科器械骨科显微器械（18件）</v>
      </c>
      <c r="G11" s="9">
        <f t="shared" si="0"/>
        <v>2</v>
      </c>
      <c r="H11" s="9">
        <f>COUNTIF(需要的包数!$C$2:$C$67,包明细!F11)</f>
        <v>1</v>
      </c>
    </row>
    <row r="12" spans="1:8">
      <c r="A12" s="9" t="s">
        <v>54</v>
      </c>
      <c r="B12" s="9" t="s">
        <v>60</v>
      </c>
      <c r="C12" s="9" t="s">
        <v>282</v>
      </c>
      <c r="D12" s="9">
        <v>20</v>
      </c>
      <c r="E12" s="9">
        <f>VLOOKUP(F12,需要的包数!C:D,2,FALSE)</f>
        <v>4</v>
      </c>
      <c r="F12" s="9" t="str">
        <f t="shared" si="1"/>
        <v>普外科器械腹器包（44件）</v>
      </c>
      <c r="G12" s="9">
        <f t="shared" si="0"/>
        <v>80</v>
      </c>
      <c r="H12" s="9">
        <f>COUNTIF(需要的包数!$C$2:$C$67,包明细!F12)</f>
        <v>1</v>
      </c>
    </row>
    <row r="13" spans="1:8">
      <c r="A13" s="9" t="s">
        <v>54</v>
      </c>
      <c r="B13" s="9" t="s">
        <v>61</v>
      </c>
      <c r="C13" s="9" t="s">
        <v>286</v>
      </c>
      <c r="D13" s="9">
        <v>15</v>
      </c>
      <c r="E13" s="9">
        <f>VLOOKUP(F13,需要的包数!C:D,2,FALSE)</f>
        <v>2</v>
      </c>
      <c r="F13" s="9" t="str">
        <f t="shared" si="1"/>
        <v>普外科器械阑尾包（36件）</v>
      </c>
      <c r="G13" s="9">
        <f t="shared" si="0"/>
        <v>30</v>
      </c>
      <c r="H13" s="9">
        <f>COUNTIF(需要的包数!$C$2:$C$67,包明细!F13)</f>
        <v>1</v>
      </c>
    </row>
    <row r="14" spans="1:8">
      <c r="A14" s="9" t="s">
        <v>54</v>
      </c>
      <c r="B14" s="9" t="s">
        <v>55</v>
      </c>
      <c r="C14" s="9" t="s">
        <v>317</v>
      </c>
      <c r="D14" s="9">
        <v>5</v>
      </c>
      <c r="E14" s="9">
        <f>VLOOKUP(F14,需要的包数!C:D,2,FALSE)</f>
        <v>4</v>
      </c>
      <c r="F14" s="9" t="str">
        <f t="shared" si="1"/>
        <v>普外科器械LC（16件）</v>
      </c>
      <c r="G14" s="9">
        <f t="shared" si="0"/>
        <v>20</v>
      </c>
      <c r="H14" s="9">
        <f>COUNTIF(需要的包数!$C$2:$C$67,包明细!F14)</f>
        <v>1</v>
      </c>
    </row>
    <row r="15" spans="1:8">
      <c r="A15" s="9" t="s">
        <v>54</v>
      </c>
      <c r="B15" s="9" t="s">
        <v>63</v>
      </c>
      <c r="C15" s="9" t="s">
        <v>318</v>
      </c>
      <c r="D15" s="9">
        <v>6</v>
      </c>
      <c r="E15" s="9">
        <f>VLOOKUP(F15,需要的包数!C:D,2,FALSE)</f>
        <v>4</v>
      </c>
      <c r="F15" s="9" t="str">
        <f t="shared" si="1"/>
        <v>普外科器械清创包（17件）</v>
      </c>
      <c r="G15" s="9">
        <f t="shared" si="0"/>
        <v>24</v>
      </c>
      <c r="H15" s="9">
        <f>COUNTIF(需要的包数!$C$2:$C$67,包明细!F15)</f>
        <v>1</v>
      </c>
    </row>
    <row r="16" spans="1:8">
      <c r="A16" s="9" t="s">
        <v>40</v>
      </c>
      <c r="B16" s="9" t="s">
        <v>41</v>
      </c>
      <c r="C16" s="9" t="s">
        <v>284</v>
      </c>
      <c r="D16" s="9">
        <v>6</v>
      </c>
      <c r="E16" s="9">
        <f>VLOOKUP(F16,需要的包数!C:D,2,FALSE)</f>
        <v>1</v>
      </c>
      <c r="F16" s="9" t="str">
        <f t="shared" si="1"/>
        <v>甲乳科器械甲亢包（29件）</v>
      </c>
      <c r="G16" s="9">
        <f t="shared" si="0"/>
        <v>6</v>
      </c>
      <c r="H16" s="9">
        <f>COUNTIF(需要的包数!$C$2:$C$67,包明细!F16)</f>
        <v>1</v>
      </c>
    </row>
    <row r="17" spans="1:8">
      <c r="A17" s="9" t="s">
        <v>54</v>
      </c>
      <c r="B17" s="9" t="s">
        <v>62</v>
      </c>
      <c r="C17" s="9" t="s">
        <v>319</v>
      </c>
      <c r="D17" s="9">
        <v>2</v>
      </c>
      <c r="E17" s="9">
        <f>VLOOKUP(F17,需要的包数!C:D,2,FALSE)</f>
        <v>2</v>
      </c>
      <c r="F17" s="9" t="str">
        <f t="shared" si="1"/>
        <v>普外科器械剖腹包（62件）</v>
      </c>
      <c r="G17" s="9">
        <f t="shared" si="0"/>
        <v>4</v>
      </c>
      <c r="H17" s="9">
        <f>COUNTIF(需要的包数!$C$2:$C$67,包明细!F17)</f>
        <v>1</v>
      </c>
    </row>
    <row r="18" spans="1:8">
      <c r="A18" t="s">
        <v>54</v>
      </c>
      <c r="B18" t="s">
        <v>62</v>
      </c>
      <c r="C18" t="s">
        <v>320</v>
      </c>
      <c r="D18">
        <v>2</v>
      </c>
      <c r="E18" s="9">
        <f>VLOOKUP(F18,需要的包数!C:D,2,FALSE)</f>
        <v>2</v>
      </c>
      <c r="F18" t="str">
        <f t="shared" si="1"/>
        <v>普外科器械剖腹包（62件）</v>
      </c>
      <c r="G18">
        <f t="shared" si="0"/>
        <v>4</v>
      </c>
      <c r="H18" s="9">
        <f>COUNTIF(需要的包数!$C$2:$C$67,包明细!F18)</f>
        <v>1</v>
      </c>
    </row>
    <row r="19" spans="1:8">
      <c r="A19" s="9" t="s">
        <v>54</v>
      </c>
      <c r="B19" s="9" t="s">
        <v>66</v>
      </c>
      <c r="C19" s="9" t="s">
        <v>319</v>
      </c>
      <c r="D19" s="9">
        <v>4</v>
      </c>
      <c r="E19" s="9">
        <f>VLOOKUP(F19,需要的包数!C:D,2,FALSE)</f>
        <v>2</v>
      </c>
      <c r="F19" s="9" t="str">
        <f t="shared" si="1"/>
        <v>普外科器械胃肠包（64件）</v>
      </c>
      <c r="G19" s="9">
        <f t="shared" si="0"/>
        <v>8</v>
      </c>
      <c r="H19" s="9">
        <f>COUNTIF(需要的包数!$C$2:$C$67,包明细!F19)</f>
        <v>1</v>
      </c>
    </row>
    <row r="20" spans="1:8">
      <c r="A20" t="s">
        <v>54</v>
      </c>
      <c r="B20" t="s">
        <v>62</v>
      </c>
      <c r="C20" s="9" t="s">
        <v>104</v>
      </c>
      <c r="D20">
        <v>6</v>
      </c>
      <c r="E20" s="9">
        <f>VLOOKUP(F20,需要的包数!C:D,2,FALSE)</f>
        <v>2</v>
      </c>
      <c r="F20" t="str">
        <f t="shared" si="1"/>
        <v>普外科器械剖腹包（62件）</v>
      </c>
      <c r="G20">
        <f t="shared" si="0"/>
        <v>12</v>
      </c>
      <c r="H20" s="9">
        <f>COUNTIF(需要的包数!$C$2:$C$67,包明细!F20)</f>
        <v>1</v>
      </c>
    </row>
    <row r="21" spans="1:8">
      <c r="A21" t="s">
        <v>54</v>
      </c>
      <c r="B21" t="s">
        <v>62</v>
      </c>
      <c r="C21" t="s">
        <v>321</v>
      </c>
      <c r="D21">
        <v>1</v>
      </c>
      <c r="E21" s="9">
        <f>VLOOKUP(F21,需要的包数!C:D,2,FALSE)</f>
        <v>2</v>
      </c>
      <c r="F21" t="str">
        <f t="shared" si="1"/>
        <v>普外科器械剖腹包（62件）</v>
      </c>
      <c r="G21">
        <f t="shared" si="0"/>
        <v>2</v>
      </c>
      <c r="H21" s="9">
        <f>COUNTIF(需要的包数!$C$2:$C$67,包明细!F21)</f>
        <v>1</v>
      </c>
    </row>
    <row r="22" spans="1:8">
      <c r="A22" t="s">
        <v>54</v>
      </c>
      <c r="B22" t="s">
        <v>62</v>
      </c>
      <c r="C22" t="s">
        <v>311</v>
      </c>
      <c r="D22">
        <v>1</v>
      </c>
      <c r="E22" s="9">
        <f>VLOOKUP(F22,需要的包数!C:D,2,FALSE)</f>
        <v>2</v>
      </c>
      <c r="F22" t="str">
        <f t="shared" si="1"/>
        <v>普外科器械剖腹包（62件）</v>
      </c>
      <c r="G22">
        <f t="shared" si="0"/>
        <v>2</v>
      </c>
      <c r="H22" s="9">
        <f>COUNTIF(需要的包数!$C$2:$C$67,包明细!F22)</f>
        <v>1</v>
      </c>
    </row>
    <row r="23" spans="1:8">
      <c r="A23" t="s">
        <v>54</v>
      </c>
      <c r="B23" t="s">
        <v>62</v>
      </c>
      <c r="C23" t="s">
        <v>262</v>
      </c>
      <c r="D23">
        <v>1</v>
      </c>
      <c r="E23" s="9">
        <f>VLOOKUP(F23,需要的包数!C:D,2,FALSE)</f>
        <v>2</v>
      </c>
      <c r="F23" t="str">
        <f t="shared" si="1"/>
        <v>普外科器械剖腹包（62件）</v>
      </c>
      <c r="G23">
        <f t="shared" si="0"/>
        <v>2</v>
      </c>
      <c r="H23" s="9">
        <f>COUNTIF(需要的包数!$C$2:$C$67,包明细!F23)</f>
        <v>1</v>
      </c>
    </row>
    <row r="24" spans="1:8">
      <c r="A24" t="s">
        <v>54</v>
      </c>
      <c r="B24" t="s">
        <v>62</v>
      </c>
      <c r="C24" t="s">
        <v>322</v>
      </c>
      <c r="D24">
        <v>4</v>
      </c>
      <c r="E24" s="9">
        <f>VLOOKUP(F24,需要的包数!C:D,2,FALSE)</f>
        <v>2</v>
      </c>
      <c r="F24" t="str">
        <f t="shared" si="1"/>
        <v>普外科器械剖腹包（62件）</v>
      </c>
      <c r="G24">
        <f t="shared" si="0"/>
        <v>8</v>
      </c>
      <c r="H24" s="9">
        <f>COUNTIF(需要的包数!$C$2:$C$67,包明细!F24)</f>
        <v>1</v>
      </c>
    </row>
    <row r="25" spans="1:8">
      <c r="A25" s="9" t="s">
        <v>76</v>
      </c>
      <c r="B25" s="9" t="s">
        <v>77</v>
      </c>
      <c r="C25" s="9" t="s">
        <v>136</v>
      </c>
      <c r="D25" s="9">
        <v>1</v>
      </c>
      <c r="E25" s="9">
        <f>VLOOKUP(F25,需要的包数!C:D,2,FALSE)</f>
        <v>4</v>
      </c>
      <c r="F25" s="9" t="str">
        <f t="shared" si="1"/>
        <v>五官科器械扁桃体包（21件）</v>
      </c>
      <c r="G25" s="9">
        <f t="shared" si="0"/>
        <v>4</v>
      </c>
      <c r="H25" s="9">
        <f>COUNTIF(需要的包数!$C$2:$C$67,包明细!F25)</f>
        <v>1</v>
      </c>
    </row>
    <row r="26" spans="1:8">
      <c r="A26" s="9" t="s">
        <v>54</v>
      </c>
      <c r="B26" s="9" t="s">
        <v>58</v>
      </c>
      <c r="C26" s="9" t="s">
        <v>97</v>
      </c>
      <c r="D26" s="9">
        <v>2</v>
      </c>
      <c r="E26" s="9">
        <f>VLOOKUP(F26,需要的包数!C:D,2,FALSE)</f>
        <v>4</v>
      </c>
      <c r="F26" s="9" t="str">
        <f t="shared" si="1"/>
        <v>普外科器械胆囊包（48件）</v>
      </c>
      <c r="G26" s="9">
        <f t="shared" si="0"/>
        <v>8</v>
      </c>
      <c r="H26" s="9">
        <f>COUNTIF(需要的包数!$C$2:$C$67,包明细!F26)</f>
        <v>1</v>
      </c>
    </row>
    <row r="27" spans="1:8">
      <c r="A27" t="s">
        <v>54</v>
      </c>
      <c r="B27" t="s">
        <v>62</v>
      </c>
      <c r="C27" t="s">
        <v>323</v>
      </c>
      <c r="D27">
        <v>3</v>
      </c>
      <c r="E27" s="9">
        <f>VLOOKUP(F27,需要的包数!C:D,2,FALSE)</f>
        <v>2</v>
      </c>
      <c r="F27" t="str">
        <f t="shared" si="1"/>
        <v>普外科器械剖腹包（62件）</v>
      </c>
      <c r="G27">
        <f t="shared" si="0"/>
        <v>6</v>
      </c>
      <c r="H27" s="9">
        <f>COUNTIF(需要的包数!$C$2:$C$67,包明细!F27)</f>
        <v>1</v>
      </c>
    </row>
    <row r="28" spans="1:8">
      <c r="A28" s="9" t="s">
        <v>45</v>
      </c>
      <c r="B28" s="9" t="s">
        <v>46</v>
      </c>
      <c r="C28" s="9" t="s">
        <v>315</v>
      </c>
      <c r="D28" s="9">
        <v>1</v>
      </c>
      <c r="E28" s="9">
        <f>VLOOKUP(F28,需要的包数!C:D,2,FALSE)</f>
        <v>4</v>
      </c>
      <c r="F28" s="9" t="str">
        <f t="shared" si="1"/>
        <v>泌尿外科器械电切包（6件）</v>
      </c>
      <c r="G28" s="9">
        <f t="shared" si="0"/>
        <v>4</v>
      </c>
      <c r="H28" s="9">
        <f>COUNTIF(需要的包数!$C$2:$C$67,包明细!F28)</f>
        <v>1</v>
      </c>
    </row>
    <row r="29" spans="1:8">
      <c r="A29" t="s">
        <v>54</v>
      </c>
      <c r="B29" t="s">
        <v>62</v>
      </c>
      <c r="C29" t="s">
        <v>184</v>
      </c>
      <c r="D29">
        <v>4</v>
      </c>
      <c r="E29" s="9">
        <f>VLOOKUP(F29,需要的包数!C:D,2,FALSE)</f>
        <v>2</v>
      </c>
      <c r="F29" t="str">
        <f t="shared" si="1"/>
        <v>普外科器械剖腹包（62件）</v>
      </c>
      <c r="G29">
        <f t="shared" si="0"/>
        <v>8</v>
      </c>
      <c r="H29" s="9">
        <f>COUNTIF(需要的包数!$C$2:$C$67,包明细!F29)</f>
        <v>1</v>
      </c>
    </row>
    <row r="30" spans="1:8">
      <c r="A30" s="9" t="s">
        <v>54</v>
      </c>
      <c r="B30" s="9" t="s">
        <v>66</v>
      </c>
      <c r="C30" s="9" t="s">
        <v>97</v>
      </c>
      <c r="D30" s="9">
        <v>2</v>
      </c>
      <c r="E30" s="9">
        <f>VLOOKUP(F30,需要的包数!C:D,2,FALSE)</f>
        <v>2</v>
      </c>
      <c r="F30" s="9" t="str">
        <f t="shared" si="1"/>
        <v>普外科器械胃肠包（64件）</v>
      </c>
      <c r="G30" s="9">
        <f t="shared" si="0"/>
        <v>4</v>
      </c>
      <c r="H30" s="9">
        <f>COUNTIF(需要的包数!$C$2:$C$67,包明细!F30)</f>
        <v>1</v>
      </c>
    </row>
    <row r="31" spans="1:8">
      <c r="A31" t="s">
        <v>54</v>
      </c>
      <c r="B31" t="s">
        <v>61</v>
      </c>
      <c r="C31" t="s">
        <v>311</v>
      </c>
      <c r="D31">
        <v>1</v>
      </c>
      <c r="E31" s="9">
        <f>VLOOKUP(F31,需要的包数!C:D,2,FALSE)</f>
        <v>2</v>
      </c>
      <c r="F31" t="str">
        <f t="shared" si="1"/>
        <v>普外科器械阑尾包（36件）</v>
      </c>
      <c r="G31">
        <f t="shared" si="0"/>
        <v>2</v>
      </c>
      <c r="H31" s="9">
        <f>COUNTIF(需要的包数!$C$2:$C$67,包明细!F31)</f>
        <v>1</v>
      </c>
    </row>
    <row r="32" spans="1:8">
      <c r="A32" t="s">
        <v>54</v>
      </c>
      <c r="B32" t="s">
        <v>61</v>
      </c>
      <c r="C32" t="s">
        <v>262</v>
      </c>
      <c r="D32">
        <v>1</v>
      </c>
      <c r="E32" s="9">
        <f>VLOOKUP(F32,需要的包数!C:D,2,FALSE)</f>
        <v>2</v>
      </c>
      <c r="F32" t="str">
        <f t="shared" si="1"/>
        <v>普外科器械阑尾包（36件）</v>
      </c>
      <c r="G32">
        <f t="shared" si="0"/>
        <v>2</v>
      </c>
      <c r="H32" s="9">
        <f>COUNTIF(需要的包数!$C$2:$C$67,包明细!F32)</f>
        <v>1</v>
      </c>
    </row>
    <row r="33" spans="1:8">
      <c r="A33" s="9" t="s">
        <v>54</v>
      </c>
      <c r="B33" s="9" t="s">
        <v>56</v>
      </c>
      <c r="C33" s="9" t="s">
        <v>97</v>
      </c>
      <c r="D33" s="9">
        <v>2</v>
      </c>
      <c r="E33" s="9">
        <f>VLOOKUP(F33,需要的包数!C:D,2,FALSE)</f>
        <v>2</v>
      </c>
      <c r="F33" s="9" t="str">
        <f t="shared" si="1"/>
        <v>普外科器械S直（4件）</v>
      </c>
      <c r="G33" s="9">
        <f t="shared" si="0"/>
        <v>4</v>
      </c>
      <c r="H33" s="9">
        <f>COUNTIF(需要的包数!$C$2:$C$67,包明细!F33)</f>
        <v>1</v>
      </c>
    </row>
    <row r="34" spans="1:8">
      <c r="A34" t="s">
        <v>54</v>
      </c>
      <c r="B34" t="s">
        <v>61</v>
      </c>
      <c r="C34" t="s">
        <v>324</v>
      </c>
      <c r="D34">
        <v>3</v>
      </c>
      <c r="E34" s="9">
        <f>VLOOKUP(F34,需要的包数!C:D,2,FALSE)</f>
        <v>2</v>
      </c>
      <c r="F34" t="str">
        <f t="shared" si="1"/>
        <v>普外科器械阑尾包（36件）</v>
      </c>
      <c r="G34">
        <f t="shared" si="0"/>
        <v>6</v>
      </c>
      <c r="H34" s="9">
        <f>COUNTIF(需要的包数!$C$2:$C$67,包明细!F34)</f>
        <v>1</v>
      </c>
    </row>
    <row r="35" spans="1:8">
      <c r="A35" t="s">
        <v>54</v>
      </c>
      <c r="B35" t="s">
        <v>61</v>
      </c>
      <c r="C35" t="s">
        <v>120</v>
      </c>
      <c r="D35">
        <v>2</v>
      </c>
      <c r="E35" s="9">
        <f>VLOOKUP(F35,需要的包数!C:D,2,FALSE)</f>
        <v>2</v>
      </c>
      <c r="F35" t="str">
        <f t="shared" si="1"/>
        <v>普外科器械阑尾包（36件）</v>
      </c>
      <c r="G35">
        <f t="shared" si="0"/>
        <v>4</v>
      </c>
      <c r="H35" s="9">
        <f>COUNTIF(需要的包数!$C$2:$C$67,包明细!F35)</f>
        <v>1</v>
      </c>
    </row>
    <row r="36" spans="1:8">
      <c r="A36" s="9" t="s">
        <v>54</v>
      </c>
      <c r="B36" s="9" t="s">
        <v>62</v>
      </c>
      <c r="C36" s="9" t="s">
        <v>136</v>
      </c>
      <c r="D36" s="9">
        <v>2</v>
      </c>
      <c r="E36" s="9">
        <f>VLOOKUP(F36,需要的包数!C:D,2,FALSE)</f>
        <v>2</v>
      </c>
      <c r="F36" s="9" t="str">
        <f t="shared" si="1"/>
        <v>普外科器械剖腹包（62件）</v>
      </c>
      <c r="G36" s="9">
        <f t="shared" si="0"/>
        <v>4</v>
      </c>
      <c r="H36" s="9">
        <f>COUNTIF(需要的包数!$C$2:$C$67,包明细!F36)</f>
        <v>1</v>
      </c>
    </row>
    <row r="37" spans="1:8">
      <c r="A37" t="s">
        <v>54</v>
      </c>
      <c r="B37" t="s">
        <v>61</v>
      </c>
      <c r="C37" s="9" t="s">
        <v>104</v>
      </c>
      <c r="D37">
        <v>4</v>
      </c>
      <c r="E37" s="9">
        <f>VLOOKUP(F37,需要的包数!C:D,2,FALSE)</f>
        <v>2</v>
      </c>
      <c r="F37" t="str">
        <f t="shared" si="1"/>
        <v>普外科器械阑尾包（36件）</v>
      </c>
      <c r="G37">
        <f t="shared" si="0"/>
        <v>8</v>
      </c>
      <c r="H37" s="9">
        <f>COUNTIF(需要的包数!$C$2:$C$67,包明细!F37)</f>
        <v>1</v>
      </c>
    </row>
    <row r="38" spans="1:8">
      <c r="A38" t="s">
        <v>54</v>
      </c>
      <c r="B38" t="s">
        <v>61</v>
      </c>
      <c r="C38" t="s">
        <v>184</v>
      </c>
      <c r="D38">
        <v>4</v>
      </c>
      <c r="E38" s="9">
        <f>VLOOKUP(F38,需要的包数!C:D,2,FALSE)</f>
        <v>2</v>
      </c>
      <c r="F38" t="str">
        <f t="shared" si="1"/>
        <v>普外科器械阑尾包（36件）</v>
      </c>
      <c r="G38">
        <f t="shared" si="0"/>
        <v>8</v>
      </c>
      <c r="H38" s="9">
        <f>COUNTIF(需要的包数!$C$2:$C$67,包明细!F38)</f>
        <v>1</v>
      </c>
    </row>
    <row r="39" spans="1:8">
      <c r="A39" s="9" t="s">
        <v>47</v>
      </c>
      <c r="B39" s="9" t="s">
        <v>52</v>
      </c>
      <c r="C39" s="9" t="s">
        <v>284</v>
      </c>
      <c r="D39" s="9">
        <v>4</v>
      </c>
      <c r="E39" s="9">
        <f>VLOOKUP(F39,需要的包数!C:D,2,FALSE)</f>
        <v>1</v>
      </c>
      <c r="F39" s="9" t="str">
        <f t="shared" si="1"/>
        <v>脑外科器械气切包（12件）</v>
      </c>
      <c r="G39" s="9">
        <f t="shared" si="0"/>
        <v>4</v>
      </c>
      <c r="H39" s="9">
        <f>COUNTIF(需要的包数!$C$2:$C$67,包明细!F39)</f>
        <v>1</v>
      </c>
    </row>
    <row r="40" spans="1:8">
      <c r="A40" t="s">
        <v>54</v>
      </c>
      <c r="B40" t="s">
        <v>61</v>
      </c>
      <c r="C40" t="s">
        <v>195</v>
      </c>
      <c r="D40">
        <v>1</v>
      </c>
      <c r="E40" s="9">
        <f>VLOOKUP(F40,需要的包数!C:D,2,FALSE)</f>
        <v>2</v>
      </c>
      <c r="F40" t="str">
        <f t="shared" si="1"/>
        <v>普外科器械阑尾包（36件）</v>
      </c>
      <c r="G40">
        <f t="shared" si="0"/>
        <v>2</v>
      </c>
      <c r="H40" s="9">
        <f>COUNTIF(需要的包数!$C$2:$C$67,包明细!F40)</f>
        <v>1</v>
      </c>
    </row>
    <row r="41" spans="1:8">
      <c r="A41" s="9" t="s">
        <v>43</v>
      </c>
      <c r="B41" s="9" t="s">
        <v>44</v>
      </c>
      <c r="C41" s="9" t="s">
        <v>315</v>
      </c>
      <c r="D41" s="9">
        <v>2</v>
      </c>
      <c r="E41" s="9">
        <f>VLOOKUP(F41,需要的包数!C:D,2,FALSE)</f>
        <v>1</v>
      </c>
      <c r="F41" s="9" t="str">
        <f t="shared" si="1"/>
        <v>口腔科器械口腔包（37件）</v>
      </c>
      <c r="G41" s="9">
        <f t="shared" si="0"/>
        <v>2</v>
      </c>
      <c r="H41" s="9">
        <f>COUNTIF(需要的包数!$C$2:$C$67,包明细!F41)</f>
        <v>1</v>
      </c>
    </row>
    <row r="42" spans="1:8">
      <c r="A42" t="s">
        <v>54</v>
      </c>
      <c r="B42" t="s">
        <v>55</v>
      </c>
      <c r="C42" s="9" t="s">
        <v>136</v>
      </c>
      <c r="D42">
        <v>2</v>
      </c>
      <c r="E42" s="9">
        <f>VLOOKUP(F42,需要的包数!C:D,2,FALSE)</f>
        <v>4</v>
      </c>
      <c r="F42" t="str">
        <f t="shared" si="1"/>
        <v>普外科器械LC（16件）</v>
      </c>
      <c r="G42">
        <f t="shared" si="0"/>
        <v>8</v>
      </c>
      <c r="H42" s="9">
        <f>COUNTIF(需要的包数!$C$2:$C$67,包明细!F42)</f>
        <v>1</v>
      </c>
    </row>
    <row r="43" spans="1:8">
      <c r="A43" s="9" t="s">
        <v>43</v>
      </c>
      <c r="B43" s="9" t="s">
        <v>44</v>
      </c>
      <c r="C43" s="9" t="s">
        <v>284</v>
      </c>
      <c r="D43" s="9">
        <v>8</v>
      </c>
      <c r="E43" s="9">
        <f>VLOOKUP(F43,需要的包数!C:D,2,FALSE)</f>
        <v>1</v>
      </c>
      <c r="F43" s="9" t="str">
        <f t="shared" si="1"/>
        <v>口腔科器械口腔包（37件）</v>
      </c>
      <c r="G43" s="9">
        <f t="shared" si="0"/>
        <v>8</v>
      </c>
      <c r="H43" s="9">
        <f>COUNTIF(需要的包数!$C$2:$C$67,包明细!F43)</f>
        <v>1</v>
      </c>
    </row>
    <row r="44" spans="1:8">
      <c r="A44" t="s">
        <v>54</v>
      </c>
      <c r="B44" t="s">
        <v>55</v>
      </c>
      <c r="C44" s="9" t="s">
        <v>104</v>
      </c>
      <c r="D44">
        <v>3</v>
      </c>
      <c r="E44" s="9">
        <f>VLOOKUP(F44,需要的包数!C:D,2,FALSE)</f>
        <v>4</v>
      </c>
      <c r="F44" t="str">
        <f t="shared" si="1"/>
        <v>普外科器械LC（16件）</v>
      </c>
      <c r="G44">
        <f t="shared" si="0"/>
        <v>12</v>
      </c>
      <c r="H44" s="9">
        <f>COUNTIF(需要的包数!$C$2:$C$67,包明细!F44)</f>
        <v>1</v>
      </c>
    </row>
    <row r="45" spans="1:8">
      <c r="A45" t="s">
        <v>54</v>
      </c>
      <c r="B45" t="s">
        <v>55</v>
      </c>
      <c r="C45" t="s">
        <v>184</v>
      </c>
      <c r="D45">
        <v>2</v>
      </c>
      <c r="E45" s="9">
        <f>VLOOKUP(F45,需要的包数!C:D,2,FALSE)</f>
        <v>4</v>
      </c>
      <c r="F45" t="str">
        <f t="shared" si="1"/>
        <v>普外科器械LC（16件）</v>
      </c>
      <c r="G45">
        <f t="shared" si="0"/>
        <v>8</v>
      </c>
      <c r="H45" s="9">
        <f>COUNTIF(需要的包数!$C$2:$C$67,包明细!F45)</f>
        <v>1</v>
      </c>
    </row>
    <row r="46" spans="1:8">
      <c r="A46" s="9" t="s">
        <v>82</v>
      </c>
      <c r="B46" s="9" t="s">
        <v>83</v>
      </c>
      <c r="C46" s="9" t="s">
        <v>315</v>
      </c>
      <c r="D46" s="9">
        <v>2</v>
      </c>
      <c r="E46" s="9">
        <f>VLOOKUP(F46,需要的包数!C:D,2,FALSE)</f>
        <v>2</v>
      </c>
      <c r="F46" s="9" t="str">
        <f t="shared" si="1"/>
        <v>血管外科器械大隐静脉包（32件）</v>
      </c>
      <c r="G46" s="9">
        <f t="shared" si="0"/>
        <v>4</v>
      </c>
      <c r="H46" s="9">
        <f>COUNTIF(需要的包数!$C$2:$C$67,包明细!F46)</f>
        <v>1</v>
      </c>
    </row>
    <row r="47" spans="1:8">
      <c r="A47" t="s">
        <v>54</v>
      </c>
      <c r="B47" t="s">
        <v>55</v>
      </c>
      <c r="C47" t="s">
        <v>311</v>
      </c>
      <c r="D47">
        <v>1</v>
      </c>
      <c r="E47" s="9">
        <f>VLOOKUP(F47,需要的包数!C:D,2,FALSE)</f>
        <v>4</v>
      </c>
      <c r="F47" t="str">
        <f t="shared" si="1"/>
        <v>普外科器械LC（16件）</v>
      </c>
      <c r="G47">
        <f t="shared" si="0"/>
        <v>4</v>
      </c>
      <c r="H47" s="9">
        <f>COUNTIF(需要的包数!$C$2:$C$67,包明细!F47)</f>
        <v>1</v>
      </c>
    </row>
    <row r="48" spans="1:8">
      <c r="A48" t="s">
        <v>54</v>
      </c>
      <c r="B48" t="s">
        <v>55</v>
      </c>
      <c r="C48" t="s">
        <v>311</v>
      </c>
      <c r="D48">
        <v>1</v>
      </c>
      <c r="E48" s="9">
        <f>VLOOKUP(F48,需要的包数!C:D,2,FALSE)</f>
        <v>4</v>
      </c>
      <c r="F48" t="str">
        <f t="shared" si="1"/>
        <v>普外科器械LC（16件）</v>
      </c>
      <c r="G48">
        <f t="shared" si="0"/>
        <v>4</v>
      </c>
      <c r="H48" s="9">
        <f>COUNTIF(需要的包数!$C$2:$C$67,包明细!F48)</f>
        <v>1</v>
      </c>
    </row>
    <row r="49" spans="1:8">
      <c r="A49" t="s">
        <v>54</v>
      </c>
      <c r="B49" t="s">
        <v>55</v>
      </c>
      <c r="C49" t="s">
        <v>118</v>
      </c>
      <c r="D49">
        <v>1</v>
      </c>
      <c r="E49" s="9">
        <f>VLOOKUP(F49,需要的包数!C:D,2,FALSE)</f>
        <v>4</v>
      </c>
      <c r="F49" t="str">
        <f t="shared" si="1"/>
        <v>普外科器械LC（16件）</v>
      </c>
      <c r="G49">
        <f t="shared" si="0"/>
        <v>4</v>
      </c>
      <c r="H49" s="9">
        <f>COUNTIF(需要的包数!$C$2:$C$67,包明细!F49)</f>
        <v>1</v>
      </c>
    </row>
    <row r="50" spans="1:8">
      <c r="A50" t="s">
        <v>54</v>
      </c>
      <c r="B50" t="s">
        <v>59</v>
      </c>
      <c r="C50" t="s">
        <v>214</v>
      </c>
      <c r="D50">
        <v>2</v>
      </c>
      <c r="E50" s="9">
        <f>VLOOKUP(F50,需要的包数!C:D,2,FALSE)</f>
        <v>1</v>
      </c>
      <c r="F50" t="str">
        <f t="shared" si="1"/>
        <v>普外科器械胆总管包（11件）</v>
      </c>
      <c r="G50">
        <f t="shared" si="0"/>
        <v>2</v>
      </c>
      <c r="H50" s="9">
        <f>COUNTIF(需要的包数!$C$2:$C$67,包明细!F50)</f>
        <v>1</v>
      </c>
    </row>
    <row r="51" spans="1:8">
      <c r="A51" t="s">
        <v>54</v>
      </c>
      <c r="B51" t="s">
        <v>59</v>
      </c>
      <c r="C51" t="s">
        <v>163</v>
      </c>
      <c r="D51">
        <v>2</v>
      </c>
      <c r="E51" s="9">
        <f>VLOOKUP(F51,需要的包数!C:D,2,FALSE)</f>
        <v>1</v>
      </c>
      <c r="F51" t="str">
        <f t="shared" si="1"/>
        <v>普外科器械胆总管包（11件）</v>
      </c>
      <c r="G51">
        <f t="shared" si="0"/>
        <v>2</v>
      </c>
      <c r="H51" s="9">
        <f>COUNTIF(需要的包数!$C$2:$C$67,包明细!F51)</f>
        <v>1</v>
      </c>
    </row>
    <row r="52" spans="1:8">
      <c r="A52" t="s">
        <v>54</v>
      </c>
      <c r="B52" t="s">
        <v>59</v>
      </c>
      <c r="C52" t="s">
        <v>133</v>
      </c>
      <c r="D52">
        <v>7</v>
      </c>
      <c r="E52" s="9">
        <f>VLOOKUP(F52,需要的包数!C:D,2,FALSE)</f>
        <v>1</v>
      </c>
      <c r="F52" t="str">
        <f t="shared" si="1"/>
        <v>普外科器械胆总管包（11件）</v>
      </c>
      <c r="G52">
        <f t="shared" si="0"/>
        <v>7</v>
      </c>
      <c r="H52" s="9">
        <f>COUNTIF(需要的包数!$C$2:$C$67,包明细!F52)</f>
        <v>1</v>
      </c>
    </row>
    <row r="53" spans="1:8">
      <c r="A53" s="9" t="s">
        <v>8</v>
      </c>
      <c r="B53" s="9" t="s">
        <v>12</v>
      </c>
      <c r="C53" s="9" t="s">
        <v>97</v>
      </c>
      <c r="D53" s="9">
        <v>2</v>
      </c>
      <c r="E53" s="9">
        <f>VLOOKUP(F53,需要的包数!C:D,2,FALSE)</f>
        <v>2</v>
      </c>
      <c r="F53" s="9" t="str">
        <f t="shared" si="1"/>
        <v>妇科器械子宫包（48件）</v>
      </c>
      <c r="G53" s="9">
        <f t="shared" si="0"/>
        <v>4</v>
      </c>
      <c r="H53" s="9">
        <f>COUNTIF(需要的包数!$C$2:$C$67,包明细!F53)</f>
        <v>1</v>
      </c>
    </row>
    <row r="54" spans="1:8">
      <c r="A54" s="9" t="s">
        <v>78</v>
      </c>
      <c r="B54" s="9" t="s">
        <v>80</v>
      </c>
      <c r="C54" s="9" t="s">
        <v>300</v>
      </c>
      <c r="D54" s="9">
        <v>2</v>
      </c>
      <c r="E54" s="9">
        <f>VLOOKUP(F54,需要的包数!C:D,2,FALSE)</f>
        <v>1</v>
      </c>
      <c r="F54" s="9" t="str">
        <f t="shared" si="1"/>
        <v>胸外科器械食道B包（13件）</v>
      </c>
      <c r="G54" s="9">
        <f t="shared" si="0"/>
        <v>2</v>
      </c>
      <c r="H54" s="9">
        <f>COUNTIF(需要的包数!$C$2:$C$67,包明细!F54)</f>
        <v>1</v>
      </c>
    </row>
    <row r="55" spans="1:8">
      <c r="A55" s="9" t="s">
        <v>19</v>
      </c>
      <c r="B55" s="9" t="s">
        <v>26</v>
      </c>
      <c r="C55" s="9" t="s">
        <v>325</v>
      </c>
      <c r="D55" s="9">
        <v>2</v>
      </c>
      <c r="E55" s="9">
        <f>VLOOKUP(F55,需要的包数!C:D,2,FALSE)</f>
        <v>2</v>
      </c>
      <c r="F55" s="9" t="str">
        <f t="shared" si="1"/>
        <v>骨科器械骨科拉钩（2件）</v>
      </c>
      <c r="G55" s="9">
        <f t="shared" si="0"/>
        <v>4</v>
      </c>
      <c r="H55" s="9">
        <f>COUNTIF(需要的包数!$C$2:$C$67,包明细!F55)</f>
        <v>1</v>
      </c>
    </row>
    <row r="56" spans="1:8">
      <c r="A56" t="s">
        <v>54</v>
      </c>
      <c r="B56" t="s">
        <v>58</v>
      </c>
      <c r="C56" t="s">
        <v>322</v>
      </c>
      <c r="D56">
        <v>2</v>
      </c>
      <c r="E56" s="9">
        <f>VLOOKUP(F56,需要的包数!C:D,2,FALSE)</f>
        <v>4</v>
      </c>
      <c r="F56" t="str">
        <f t="shared" si="1"/>
        <v>普外科器械胆囊包（48件）</v>
      </c>
      <c r="G56">
        <f t="shared" si="0"/>
        <v>8</v>
      </c>
      <c r="H56" s="9">
        <f>COUNTIF(需要的包数!$C$2:$C$67,包明细!F56)</f>
        <v>1</v>
      </c>
    </row>
    <row r="57" spans="1:8">
      <c r="A57" t="s">
        <v>54</v>
      </c>
      <c r="B57" t="s">
        <v>58</v>
      </c>
      <c r="C57" t="s">
        <v>322</v>
      </c>
      <c r="D57">
        <v>2</v>
      </c>
      <c r="E57" s="9">
        <f>VLOOKUP(F57,需要的包数!C:D,2,FALSE)</f>
        <v>4</v>
      </c>
      <c r="F57" t="str">
        <f t="shared" si="1"/>
        <v>普外科器械胆囊包（48件）</v>
      </c>
      <c r="G57">
        <f t="shared" si="0"/>
        <v>8</v>
      </c>
      <c r="H57" s="9">
        <f>COUNTIF(需要的包数!$C$2:$C$67,包明细!F57)</f>
        <v>1</v>
      </c>
    </row>
    <row r="58" spans="1:8">
      <c r="A58" t="s">
        <v>54</v>
      </c>
      <c r="B58" t="s">
        <v>58</v>
      </c>
      <c r="C58" t="s">
        <v>321</v>
      </c>
      <c r="D58">
        <v>2</v>
      </c>
      <c r="E58" s="9">
        <f>VLOOKUP(F58,需要的包数!C:D,2,FALSE)</f>
        <v>4</v>
      </c>
      <c r="F58" t="str">
        <f t="shared" si="1"/>
        <v>普外科器械胆囊包（48件）</v>
      </c>
      <c r="G58">
        <f t="shared" si="0"/>
        <v>8</v>
      </c>
      <c r="H58" s="9">
        <f>COUNTIF(需要的包数!$C$2:$C$67,包明细!F58)</f>
        <v>1</v>
      </c>
    </row>
    <row r="59" spans="1:8">
      <c r="A59" t="s">
        <v>54</v>
      </c>
      <c r="B59" t="s">
        <v>58</v>
      </c>
      <c r="C59" t="s">
        <v>262</v>
      </c>
      <c r="D59">
        <v>1</v>
      </c>
      <c r="E59" s="9">
        <f>VLOOKUP(F59,需要的包数!C:D,2,FALSE)</f>
        <v>4</v>
      </c>
      <c r="F59" t="str">
        <f t="shared" si="1"/>
        <v>普外科器械胆囊包（48件）</v>
      </c>
      <c r="G59">
        <f t="shared" si="0"/>
        <v>4</v>
      </c>
      <c r="H59" s="9">
        <f>COUNTIF(需要的包数!$C$2:$C$67,包明细!F59)</f>
        <v>1</v>
      </c>
    </row>
    <row r="60" spans="1:8">
      <c r="A60" t="s">
        <v>54</v>
      </c>
      <c r="B60" t="s">
        <v>58</v>
      </c>
      <c r="C60" t="s">
        <v>324</v>
      </c>
      <c r="D60">
        <v>3</v>
      </c>
      <c r="E60" s="9">
        <f>VLOOKUP(F60,需要的包数!C:D,2,FALSE)</f>
        <v>4</v>
      </c>
      <c r="F60" t="str">
        <f t="shared" si="1"/>
        <v>普外科器械胆囊包（48件）</v>
      </c>
      <c r="G60">
        <f t="shared" si="0"/>
        <v>12</v>
      </c>
      <c r="H60" s="9">
        <f>COUNTIF(需要的包数!$C$2:$C$67,包明细!F60)</f>
        <v>1</v>
      </c>
    </row>
    <row r="61" spans="1:8">
      <c r="A61" s="9" t="s">
        <v>19</v>
      </c>
      <c r="B61" s="9" t="s">
        <v>29</v>
      </c>
      <c r="C61" s="9" t="s">
        <v>327</v>
      </c>
      <c r="D61" s="9">
        <v>4</v>
      </c>
      <c r="E61" s="9">
        <f>VLOOKUP(F61,需要的包数!C:D,2,FALSE)</f>
        <v>2</v>
      </c>
      <c r="F61" s="9" t="str">
        <f t="shared" si="1"/>
        <v>骨科器械骨折包（50件）</v>
      </c>
      <c r="G61" s="9">
        <f t="shared" si="0"/>
        <v>8</v>
      </c>
      <c r="H61" s="9">
        <f>COUNTIF(需要的包数!$C$2:$C$67,包明细!F61)</f>
        <v>1</v>
      </c>
    </row>
    <row r="62" spans="1:8">
      <c r="A62" t="s">
        <v>54</v>
      </c>
      <c r="B62" t="s">
        <v>58</v>
      </c>
      <c r="C62" s="9" t="s">
        <v>136</v>
      </c>
      <c r="D62">
        <v>2</v>
      </c>
      <c r="E62" s="9">
        <f>VLOOKUP(F62,需要的包数!C:D,2,FALSE)</f>
        <v>4</v>
      </c>
      <c r="F62" t="str">
        <f t="shared" si="1"/>
        <v>普外科器械胆囊包（48件）</v>
      </c>
      <c r="G62">
        <f t="shared" si="0"/>
        <v>8</v>
      </c>
      <c r="H62" s="9">
        <f>COUNTIF(需要的包数!$C$2:$C$67,包明细!F62)</f>
        <v>1</v>
      </c>
    </row>
    <row r="63" spans="1:8">
      <c r="A63" t="s">
        <v>54</v>
      </c>
      <c r="B63" t="s">
        <v>58</v>
      </c>
      <c r="C63" s="9" t="s">
        <v>104</v>
      </c>
      <c r="D63">
        <v>4</v>
      </c>
      <c r="E63" s="9">
        <f>VLOOKUP(F63,需要的包数!C:D,2,FALSE)</f>
        <v>4</v>
      </c>
      <c r="F63" t="str">
        <f t="shared" si="1"/>
        <v>普外科器械胆囊包（48件）</v>
      </c>
      <c r="G63">
        <f t="shared" si="0"/>
        <v>16</v>
      </c>
      <c r="H63" s="9">
        <f>COUNTIF(需要的包数!$C$2:$C$67,包明细!F63)</f>
        <v>1</v>
      </c>
    </row>
    <row r="64" spans="1:8">
      <c r="A64" t="s">
        <v>54</v>
      </c>
      <c r="B64" t="s">
        <v>58</v>
      </c>
      <c r="C64" t="s">
        <v>184</v>
      </c>
      <c r="D64">
        <v>4</v>
      </c>
      <c r="E64" s="9">
        <f>VLOOKUP(F64,需要的包数!C:D,2,FALSE)</f>
        <v>4</v>
      </c>
      <c r="F64" t="str">
        <f t="shared" si="1"/>
        <v>普外科器械胆囊包（48件）</v>
      </c>
      <c r="G64">
        <f t="shared" si="0"/>
        <v>16</v>
      </c>
      <c r="H64" s="9">
        <f>COUNTIF(需要的包数!$C$2:$C$67,包明细!F64)</f>
        <v>1</v>
      </c>
    </row>
    <row r="65" spans="1:8">
      <c r="A65" t="s">
        <v>54</v>
      </c>
      <c r="B65" t="s">
        <v>58</v>
      </c>
      <c r="C65" t="s">
        <v>320</v>
      </c>
      <c r="D65">
        <v>2</v>
      </c>
      <c r="E65" s="9">
        <f>VLOOKUP(F65,需要的包数!C:D,2,FALSE)</f>
        <v>4</v>
      </c>
      <c r="F65" t="str">
        <f t="shared" si="1"/>
        <v>普外科器械胆囊包（48件）</v>
      </c>
      <c r="G65">
        <f t="shared" si="0"/>
        <v>8</v>
      </c>
      <c r="H65" s="9">
        <f>COUNTIF(需要的包数!$C$2:$C$67,包明细!F65)</f>
        <v>1</v>
      </c>
    </row>
    <row r="66" spans="1:8">
      <c r="A66" s="9" t="s">
        <v>40</v>
      </c>
      <c r="B66" s="9" t="s">
        <v>41</v>
      </c>
      <c r="C66" s="9" t="s">
        <v>319</v>
      </c>
      <c r="D66" s="9">
        <v>8</v>
      </c>
      <c r="E66" s="9">
        <f>VLOOKUP(F66,需要的包数!C:D,2,FALSE)</f>
        <v>1</v>
      </c>
      <c r="F66" s="9" t="str">
        <f t="shared" si="1"/>
        <v>甲乳科器械甲亢包（29件）</v>
      </c>
      <c r="G66" s="9">
        <f t="shared" si="0"/>
        <v>8</v>
      </c>
      <c r="H66" s="9">
        <f>COUNTIF(需要的包数!$C$2:$C$67,包明细!F66)</f>
        <v>1</v>
      </c>
    </row>
    <row r="67" spans="1:8">
      <c r="A67" s="9" t="s">
        <v>54</v>
      </c>
      <c r="B67" s="9" t="s">
        <v>62</v>
      </c>
      <c r="C67" s="9" t="s">
        <v>317</v>
      </c>
      <c r="D67" s="9">
        <v>2</v>
      </c>
      <c r="E67" s="9">
        <f>VLOOKUP(F67,需要的包数!C:D,2,FALSE)</f>
        <v>2</v>
      </c>
      <c r="F67" s="9" t="str">
        <f t="shared" si="1"/>
        <v>普外科器械剖腹包（62件）</v>
      </c>
      <c r="G67" s="9">
        <f>E67*D67</f>
        <v>4</v>
      </c>
      <c r="H67" s="9">
        <f>COUNTIF(需要的包数!$C$2:$C$67,包明细!F67)</f>
        <v>1</v>
      </c>
    </row>
    <row r="68" spans="1:8">
      <c r="A68" s="9" t="s">
        <v>54</v>
      </c>
      <c r="B68" s="9" t="s">
        <v>58</v>
      </c>
      <c r="C68" s="9" t="s">
        <v>317</v>
      </c>
      <c r="D68" s="9">
        <v>2</v>
      </c>
      <c r="E68" s="9">
        <f>VLOOKUP(F68,需要的包数!C:D,2,FALSE)</f>
        <v>4</v>
      </c>
      <c r="F68" s="9" t="str">
        <f>A68&amp;B68</f>
        <v>普外科器械胆囊包（48件）</v>
      </c>
      <c r="G68" s="9">
        <f>E68*D68</f>
        <v>8</v>
      </c>
      <c r="H68" s="9">
        <f>COUNTIF(需要的包数!$C$2:$C$67,包明细!F68)</f>
        <v>1</v>
      </c>
    </row>
    <row r="69" spans="1:8">
      <c r="A69" s="9" t="s">
        <v>54</v>
      </c>
      <c r="B69" s="9" t="s">
        <v>66</v>
      </c>
      <c r="C69" s="9" t="s">
        <v>317</v>
      </c>
      <c r="D69" s="9">
        <v>2</v>
      </c>
      <c r="E69" s="9">
        <f>VLOOKUP(F69,需要的包数!C:D,2,FALSE)</f>
        <v>2</v>
      </c>
      <c r="F69" s="9" t="str">
        <f>A69&amp;B69</f>
        <v>普外科器械胃肠包（64件）</v>
      </c>
      <c r="G69" s="9">
        <f>E69*D69</f>
        <v>4</v>
      </c>
      <c r="H69" s="9">
        <f>COUNTIF(需要的包数!$C$2:$C$67,包明细!F69)</f>
        <v>1</v>
      </c>
    </row>
    <row r="70" spans="1:8">
      <c r="A70" t="s">
        <v>54</v>
      </c>
      <c r="B70" t="s">
        <v>66</v>
      </c>
      <c r="C70" s="9" t="s">
        <v>104</v>
      </c>
      <c r="D70">
        <v>6</v>
      </c>
      <c r="E70" s="9">
        <f>VLOOKUP(F70,需要的包数!C:D,2,FALSE)</f>
        <v>2</v>
      </c>
      <c r="F70" t="str">
        <f t="shared" ref="F70:F109" si="2">A70&amp;B70</f>
        <v>普外科器械胃肠包（64件）</v>
      </c>
      <c r="G70">
        <f t="shared" ref="G70:G109" si="3">E70*D70</f>
        <v>12</v>
      </c>
      <c r="H70" s="9">
        <f>COUNTIF(需要的包数!$C$2:$C$67,包明细!F70)</f>
        <v>1</v>
      </c>
    </row>
    <row r="71" spans="1:8">
      <c r="A71" t="s">
        <v>54</v>
      </c>
      <c r="B71" t="s">
        <v>66</v>
      </c>
      <c r="C71" t="s">
        <v>320</v>
      </c>
      <c r="D71">
        <v>2</v>
      </c>
      <c r="E71" s="9">
        <f>VLOOKUP(F71,需要的包数!C:D,2,FALSE)</f>
        <v>2</v>
      </c>
      <c r="F71" t="str">
        <f t="shared" si="2"/>
        <v>普外科器械胃肠包（64件）</v>
      </c>
      <c r="G71">
        <f t="shared" si="3"/>
        <v>4</v>
      </c>
      <c r="H71" s="9">
        <f>COUNTIF(需要的包数!$C$2:$C$67,包明细!F71)</f>
        <v>1</v>
      </c>
    </row>
    <row r="72" spans="1:8">
      <c r="A72" s="9" t="s">
        <v>19</v>
      </c>
      <c r="B72" s="9" t="s">
        <v>34</v>
      </c>
      <c r="C72" s="9" t="s">
        <v>319</v>
      </c>
      <c r="D72" s="9">
        <v>1</v>
      </c>
      <c r="E72" s="9">
        <f>VLOOKUP(F72,需要的包数!C:D,2,FALSE)</f>
        <v>2</v>
      </c>
      <c r="F72" s="9" t="str">
        <f t="shared" si="2"/>
        <v>骨科器械内固定取出包（42件）</v>
      </c>
      <c r="G72" s="9">
        <f t="shared" si="3"/>
        <v>2</v>
      </c>
      <c r="H72" s="9">
        <f>COUNTIF(需要的包数!$C$2:$C$67,包明细!F72)</f>
        <v>1</v>
      </c>
    </row>
    <row r="73" spans="1:8">
      <c r="A73" s="9" t="s">
        <v>19</v>
      </c>
      <c r="B73" s="9" t="s">
        <v>37</v>
      </c>
      <c r="C73" s="9" t="s">
        <v>319</v>
      </c>
      <c r="D73" s="9">
        <v>1</v>
      </c>
      <c r="E73" s="9">
        <f>VLOOKUP(F73,需要的包数!C:D,2,FALSE)</f>
        <v>1</v>
      </c>
      <c r="F73" s="9" t="str">
        <f t="shared" si="2"/>
        <v>骨科器械腰椎取内固定包（36件）</v>
      </c>
      <c r="G73" s="9">
        <f t="shared" si="3"/>
        <v>1</v>
      </c>
      <c r="H73" s="9">
        <f>COUNTIF(需要的包数!$C$2:$C$67,包明细!F73)</f>
        <v>1</v>
      </c>
    </row>
    <row r="74" spans="1:8">
      <c r="A74" s="9" t="s">
        <v>54</v>
      </c>
      <c r="B74" s="9" t="s">
        <v>68</v>
      </c>
      <c r="C74" s="9" t="s">
        <v>317</v>
      </c>
      <c r="D74" s="9">
        <v>6</v>
      </c>
      <c r="E74" s="9">
        <f>VLOOKUP(F74,需要的包数!C:D,2,FALSE)</f>
        <v>4</v>
      </c>
      <c r="F74" s="9" t="str">
        <f t="shared" si="2"/>
        <v>普外科器械蚊式包（12件）</v>
      </c>
      <c r="G74" s="9">
        <f t="shared" si="3"/>
        <v>24</v>
      </c>
      <c r="H74" s="9">
        <f>COUNTIF(需要的包数!$C$2:$C$67,包明细!F74)</f>
        <v>1</v>
      </c>
    </row>
    <row r="75" spans="1:8">
      <c r="A75" s="9" t="s">
        <v>54</v>
      </c>
      <c r="B75" s="9" t="s">
        <v>64</v>
      </c>
      <c r="C75" s="9" t="s">
        <v>317</v>
      </c>
      <c r="D75" s="9">
        <v>6</v>
      </c>
      <c r="E75" s="9">
        <f>VLOOKUP(F75,需要的包数!C:D,2,FALSE)</f>
        <v>2</v>
      </c>
      <c r="F75" s="9" t="str">
        <f t="shared" si="2"/>
        <v>普外科器械疝气包（38件）</v>
      </c>
      <c r="G75" s="9">
        <f t="shared" si="3"/>
        <v>12</v>
      </c>
      <c r="H75" s="9">
        <f>COUNTIF(需要的包数!$C$2:$C$67,包明细!F75)</f>
        <v>1</v>
      </c>
    </row>
    <row r="76" spans="1:8">
      <c r="A76" s="9" t="s">
        <v>5</v>
      </c>
      <c r="B76" s="9" t="s">
        <v>6</v>
      </c>
      <c r="C76" s="9" t="s">
        <v>317</v>
      </c>
      <c r="D76" s="9">
        <v>2</v>
      </c>
      <c r="E76" s="9">
        <f>VLOOKUP(F76,需要的包数!C:D,2,FALSE)</f>
        <v>2</v>
      </c>
      <c r="F76" s="9" t="str">
        <f t="shared" si="2"/>
        <v>产科器械产包（37件）</v>
      </c>
      <c r="G76" s="9">
        <f t="shared" si="3"/>
        <v>4</v>
      </c>
      <c r="H76" s="9">
        <f>COUNTIF(需要的包数!$C$2:$C$67,包明细!F76)</f>
        <v>1</v>
      </c>
    </row>
    <row r="77" spans="1:8">
      <c r="A77" s="9" t="s">
        <v>40</v>
      </c>
      <c r="B77" s="9" t="s">
        <v>42</v>
      </c>
      <c r="C77" s="9" t="s">
        <v>317</v>
      </c>
      <c r="D77" s="9">
        <v>4</v>
      </c>
      <c r="E77" s="9">
        <f>VLOOKUP(F77,需要的包数!C:D,2,FALSE)</f>
        <v>2</v>
      </c>
      <c r="F77" s="9" t="str">
        <f t="shared" si="2"/>
        <v>甲乳科器械甲状腺包（37件）</v>
      </c>
      <c r="G77" s="9">
        <f t="shared" si="3"/>
        <v>8</v>
      </c>
      <c r="H77" s="9">
        <f>COUNTIF(需要的包数!$C$2:$C$67,包明细!F77)</f>
        <v>1</v>
      </c>
    </row>
    <row r="78" spans="1:8">
      <c r="A78" t="s">
        <v>54</v>
      </c>
      <c r="B78" t="s">
        <v>66</v>
      </c>
      <c r="C78" t="s">
        <v>328</v>
      </c>
      <c r="D78">
        <v>4</v>
      </c>
      <c r="E78" s="9">
        <f>VLOOKUP(F78,需要的包数!C:D,2,FALSE)</f>
        <v>2</v>
      </c>
      <c r="F78" t="str">
        <f t="shared" si="2"/>
        <v>普外科器械胃肠包（64件）</v>
      </c>
      <c r="G78">
        <f t="shared" si="3"/>
        <v>8</v>
      </c>
      <c r="H78" s="9">
        <f>COUNTIF(需要的包数!$C$2:$C$67,包明细!F78)</f>
        <v>1</v>
      </c>
    </row>
    <row r="79" spans="1:8">
      <c r="A79" t="s">
        <v>54</v>
      </c>
      <c r="B79" t="s">
        <v>66</v>
      </c>
      <c r="C79" t="s">
        <v>184</v>
      </c>
      <c r="D79">
        <v>4</v>
      </c>
      <c r="E79" s="9">
        <f>VLOOKUP(F79,需要的包数!C:D,2,FALSE)</f>
        <v>2</v>
      </c>
      <c r="F79" t="str">
        <f t="shared" si="2"/>
        <v>普外科器械胃肠包（64件）</v>
      </c>
      <c r="G79">
        <f t="shared" si="3"/>
        <v>8</v>
      </c>
      <c r="H79" s="9">
        <f>COUNTIF(需要的包数!$C$2:$C$67,包明细!F79)</f>
        <v>1</v>
      </c>
    </row>
    <row r="80" spans="1:8">
      <c r="A80" s="9" t="s">
        <v>47</v>
      </c>
      <c r="B80" s="9" t="s">
        <v>49</v>
      </c>
      <c r="C80" s="9" t="s">
        <v>166</v>
      </c>
      <c r="D80" s="9">
        <v>1</v>
      </c>
      <c r="E80" s="9">
        <f>VLOOKUP(F80,需要的包数!C:D,2,FALSE)</f>
        <v>1</v>
      </c>
      <c r="F80" s="9" t="str">
        <f t="shared" si="2"/>
        <v>脑外科器械后颅凹拉钩（1件）</v>
      </c>
      <c r="G80" s="9">
        <f t="shared" si="3"/>
        <v>1</v>
      </c>
      <c r="H80" s="9">
        <f>COUNTIF(需要的包数!$C$2:$C$67,包明细!F80)</f>
        <v>1</v>
      </c>
    </row>
    <row r="81" spans="1:8">
      <c r="A81" s="9" t="s">
        <v>78</v>
      </c>
      <c r="B81" s="9" t="s">
        <v>81</v>
      </c>
      <c r="C81" s="9" t="s">
        <v>269</v>
      </c>
      <c r="D81" s="9">
        <v>1</v>
      </c>
      <c r="E81" s="9">
        <f>VLOOKUP(F81,需要的包数!C:D,2,FALSE)</f>
        <v>1</v>
      </c>
      <c r="F81" s="9" t="str">
        <f t="shared" si="2"/>
        <v>胸外科器械食道A包（66件）</v>
      </c>
      <c r="G81" s="9">
        <f t="shared" si="3"/>
        <v>1</v>
      </c>
      <c r="H81" s="9">
        <f>COUNTIF(需要的包数!$C$2:$C$67,包明细!F81)</f>
        <v>1</v>
      </c>
    </row>
    <row r="82" spans="1:8">
      <c r="A82" t="s">
        <v>54</v>
      </c>
      <c r="B82" t="s">
        <v>66</v>
      </c>
      <c r="C82" t="s">
        <v>259</v>
      </c>
      <c r="D82">
        <v>1</v>
      </c>
      <c r="E82" s="9">
        <f>VLOOKUP(F82,需要的包数!C:D,2,FALSE)</f>
        <v>2</v>
      </c>
      <c r="F82" t="str">
        <f t="shared" si="2"/>
        <v>普外科器械胃肠包（64件）</v>
      </c>
      <c r="G82">
        <f t="shared" si="3"/>
        <v>2</v>
      </c>
      <c r="H82" s="9">
        <f>COUNTIF(需要的包数!$C$2:$C$67,包明细!F82)</f>
        <v>1</v>
      </c>
    </row>
    <row r="83" spans="1:8">
      <c r="A83" t="s">
        <v>54</v>
      </c>
      <c r="B83" t="s">
        <v>66</v>
      </c>
      <c r="C83" t="s">
        <v>324</v>
      </c>
      <c r="D83">
        <v>1</v>
      </c>
      <c r="E83" s="9">
        <f>VLOOKUP(F83,需要的包数!C:D,2,FALSE)</f>
        <v>2</v>
      </c>
      <c r="F83" t="str">
        <f t="shared" si="2"/>
        <v>普外科器械胃肠包（64件）</v>
      </c>
      <c r="G83">
        <f t="shared" si="3"/>
        <v>2</v>
      </c>
      <c r="H83" s="9">
        <f>COUNTIF(需要的包数!$C$2:$C$67,包明细!F83)</f>
        <v>1</v>
      </c>
    </row>
    <row r="84" spans="1:8">
      <c r="A84" t="s">
        <v>54</v>
      </c>
      <c r="B84" t="s">
        <v>66</v>
      </c>
      <c r="C84" s="9" t="s">
        <v>136</v>
      </c>
      <c r="D84">
        <v>2</v>
      </c>
      <c r="E84" s="9">
        <f>VLOOKUP(F84,需要的包数!C:D,2,FALSE)</f>
        <v>2</v>
      </c>
      <c r="F84" t="str">
        <f t="shared" si="2"/>
        <v>普外科器械胃肠包（64件）</v>
      </c>
      <c r="G84">
        <f t="shared" si="3"/>
        <v>4</v>
      </c>
      <c r="H84" s="9">
        <f>COUNTIF(需要的包数!$C$2:$C$67,包明细!F84)</f>
        <v>1</v>
      </c>
    </row>
    <row r="85" spans="1:8">
      <c r="A85" s="9" t="s">
        <v>76</v>
      </c>
      <c r="B85" s="9" t="s">
        <v>77</v>
      </c>
      <c r="C85" s="9" t="s">
        <v>315</v>
      </c>
      <c r="D85" s="9">
        <v>1</v>
      </c>
      <c r="E85" s="9">
        <f>VLOOKUP(F85,需要的包数!C:D,2,FALSE)</f>
        <v>4</v>
      </c>
      <c r="F85" s="9" t="str">
        <f t="shared" si="2"/>
        <v>五官科器械扁桃体包（21件）</v>
      </c>
      <c r="G85" s="9">
        <f t="shared" si="3"/>
        <v>4</v>
      </c>
      <c r="H85" s="9">
        <f>COUNTIF(需要的包数!$C$2:$C$67,包明细!F85)</f>
        <v>1</v>
      </c>
    </row>
    <row r="86" spans="1:8">
      <c r="A86" t="s">
        <v>54</v>
      </c>
      <c r="B86" t="s">
        <v>66</v>
      </c>
      <c r="C86" t="s">
        <v>120</v>
      </c>
      <c r="D86">
        <v>4</v>
      </c>
      <c r="E86" s="9">
        <f>VLOOKUP(F86,需要的包数!C:D,2,FALSE)</f>
        <v>2</v>
      </c>
      <c r="F86" t="str">
        <f t="shared" si="2"/>
        <v>普外科器械胃肠包（64件）</v>
      </c>
      <c r="G86">
        <f t="shared" si="3"/>
        <v>8</v>
      </c>
      <c r="H86" s="9">
        <f>COUNTIF(需要的包数!$C$2:$C$67,包明细!F86)</f>
        <v>1</v>
      </c>
    </row>
    <row r="87" spans="1:8">
      <c r="A87" t="s">
        <v>54</v>
      </c>
      <c r="B87" t="s">
        <v>66</v>
      </c>
      <c r="C87" t="s">
        <v>321</v>
      </c>
      <c r="D87">
        <v>1</v>
      </c>
      <c r="E87" s="9">
        <f>VLOOKUP(F87,需要的包数!C:D,2,FALSE)</f>
        <v>2</v>
      </c>
      <c r="F87" t="str">
        <f t="shared" si="2"/>
        <v>普外科器械胃肠包（64件）</v>
      </c>
      <c r="G87">
        <f t="shared" si="3"/>
        <v>2</v>
      </c>
      <c r="H87" s="9">
        <f>COUNTIF(需要的包数!$C$2:$C$67,包明细!F87)</f>
        <v>1</v>
      </c>
    </row>
    <row r="88" spans="1:8">
      <c r="A88" t="s">
        <v>54</v>
      </c>
      <c r="B88" t="s">
        <v>66</v>
      </c>
      <c r="C88" t="s">
        <v>329</v>
      </c>
      <c r="D88">
        <v>1</v>
      </c>
      <c r="E88" s="9">
        <f>VLOOKUP(F88,需要的包数!C:D,2,FALSE)</f>
        <v>2</v>
      </c>
      <c r="F88" t="str">
        <f t="shared" si="2"/>
        <v>普外科器械胃肠包（64件）</v>
      </c>
      <c r="G88">
        <f t="shared" si="3"/>
        <v>2</v>
      </c>
      <c r="H88" s="9">
        <f>COUNTIF(需要的包数!$C$2:$C$67,包明细!F88)</f>
        <v>1</v>
      </c>
    </row>
    <row r="89" spans="1:8">
      <c r="A89" t="s">
        <v>54</v>
      </c>
      <c r="B89" t="s">
        <v>66</v>
      </c>
      <c r="C89" t="s">
        <v>261</v>
      </c>
      <c r="D89">
        <v>1</v>
      </c>
      <c r="E89" s="9">
        <f>VLOOKUP(F89,需要的包数!C:D,2,FALSE)</f>
        <v>2</v>
      </c>
      <c r="F89" t="str">
        <f t="shared" si="2"/>
        <v>普外科器械胃肠包（64件）</v>
      </c>
      <c r="G89">
        <f t="shared" si="3"/>
        <v>2</v>
      </c>
      <c r="H89" s="9">
        <f>COUNTIF(需要的包数!$C$2:$C$67,包明细!F89)</f>
        <v>1</v>
      </c>
    </row>
    <row r="90" spans="1:8">
      <c r="A90" t="s">
        <v>54</v>
      </c>
      <c r="B90" t="s">
        <v>66</v>
      </c>
      <c r="C90" t="s">
        <v>147</v>
      </c>
      <c r="D90">
        <v>1</v>
      </c>
      <c r="E90" s="9">
        <f>VLOOKUP(F90,需要的包数!C:D,2,FALSE)</f>
        <v>2</v>
      </c>
      <c r="F90" t="str">
        <f t="shared" si="2"/>
        <v>普外科器械胃肠包（64件）</v>
      </c>
      <c r="G90">
        <f t="shared" si="3"/>
        <v>2</v>
      </c>
      <c r="H90" s="9">
        <f>COUNTIF(需要的包数!$C$2:$C$67,包明细!F90)</f>
        <v>1</v>
      </c>
    </row>
    <row r="91" spans="1:8">
      <c r="A91" s="9" t="s">
        <v>8</v>
      </c>
      <c r="B91" s="9" t="s">
        <v>16</v>
      </c>
      <c r="C91" s="9" t="s">
        <v>169</v>
      </c>
      <c r="D91" s="9">
        <v>2</v>
      </c>
      <c r="E91" s="9">
        <f>VLOOKUP(F91,需要的包数!C:D,2,FALSE)</f>
        <v>2</v>
      </c>
      <c r="F91" s="9" t="str">
        <f t="shared" si="2"/>
        <v>妇科器械脊柱拉钩(2件)</v>
      </c>
      <c r="G91" s="9">
        <f t="shared" si="3"/>
        <v>4</v>
      </c>
      <c r="H91" s="9">
        <f>COUNTIF(需要的包数!$C$2:$C$67,包明细!F91)</f>
        <v>1</v>
      </c>
    </row>
    <row r="92" spans="1:8">
      <c r="A92" s="9" t="s">
        <v>54</v>
      </c>
      <c r="B92" s="9" t="s">
        <v>58</v>
      </c>
      <c r="C92" s="9" t="s">
        <v>173</v>
      </c>
      <c r="D92" s="9">
        <v>2</v>
      </c>
      <c r="E92" s="9">
        <f>VLOOKUP(F92,需要的包数!C:D,2,FALSE)</f>
        <v>4</v>
      </c>
      <c r="F92" s="9" t="str">
        <f t="shared" si="2"/>
        <v>普外科器械胆囊包（48件）</v>
      </c>
      <c r="G92" s="9">
        <f t="shared" si="3"/>
        <v>8</v>
      </c>
      <c r="H92" s="9">
        <f>COUNTIF(需要的包数!$C$2:$C$67,包明细!F92)</f>
        <v>1</v>
      </c>
    </row>
    <row r="93" spans="1:8">
      <c r="A93" t="s">
        <v>54</v>
      </c>
      <c r="B93" t="s">
        <v>66</v>
      </c>
      <c r="C93" t="s">
        <v>280</v>
      </c>
      <c r="D93">
        <v>1</v>
      </c>
      <c r="E93" s="9">
        <f>VLOOKUP(F93,需要的包数!C:D,2,FALSE)</f>
        <v>2</v>
      </c>
      <c r="F93" t="str">
        <f t="shared" si="2"/>
        <v>普外科器械胃肠包（64件）</v>
      </c>
      <c r="G93">
        <f t="shared" si="3"/>
        <v>2</v>
      </c>
      <c r="H93" s="9">
        <f>COUNTIF(需要的包数!$C$2:$C$67,包明细!F93)</f>
        <v>1</v>
      </c>
    </row>
    <row r="94" spans="1:8">
      <c r="A94" t="s">
        <v>54</v>
      </c>
      <c r="B94" t="s">
        <v>57</v>
      </c>
      <c r="C94" t="s">
        <v>331</v>
      </c>
      <c r="D94">
        <v>2</v>
      </c>
      <c r="E94" s="9">
        <f>VLOOKUP(F94,需要的包数!C:D,2,FALSE)</f>
        <v>1</v>
      </c>
      <c r="F94" t="str">
        <f t="shared" si="2"/>
        <v>普外科器械肠钳包（4件）</v>
      </c>
      <c r="G94">
        <f t="shared" si="3"/>
        <v>2</v>
      </c>
      <c r="H94" s="9">
        <f>COUNTIF(需要的包数!$C$2:$C$67,包明细!F94)</f>
        <v>1</v>
      </c>
    </row>
    <row r="95" spans="1:8">
      <c r="A95" t="s">
        <v>54</v>
      </c>
      <c r="B95" t="s">
        <v>57</v>
      </c>
      <c r="C95" t="s">
        <v>331</v>
      </c>
      <c r="D95">
        <v>2</v>
      </c>
      <c r="E95" s="9">
        <f>VLOOKUP(F95,需要的包数!C:D,2,FALSE)</f>
        <v>1</v>
      </c>
      <c r="F95" t="str">
        <f t="shared" si="2"/>
        <v>普外科器械肠钳包（4件）</v>
      </c>
      <c r="G95">
        <f t="shared" si="3"/>
        <v>2</v>
      </c>
      <c r="H95" s="9">
        <f>COUNTIF(需要的包数!$C$2:$C$67,包明细!F95)</f>
        <v>1</v>
      </c>
    </row>
    <row r="96" spans="1:8">
      <c r="A96" t="s">
        <v>54</v>
      </c>
      <c r="B96" t="s">
        <v>65</v>
      </c>
      <c r="C96" t="s">
        <v>162</v>
      </c>
      <c r="D96">
        <v>2</v>
      </c>
      <c r="E96" s="9">
        <f>VLOOKUP(F96,需要的包数!C:D,2,FALSE)</f>
        <v>1</v>
      </c>
      <c r="F96" t="str">
        <f t="shared" si="2"/>
        <v>普外科器械台式拉钩（6件）</v>
      </c>
      <c r="G96">
        <f t="shared" si="3"/>
        <v>2</v>
      </c>
      <c r="H96" s="9">
        <f>COUNTIF(需要的包数!$C$2:$C$67,包明细!F96)</f>
        <v>1</v>
      </c>
    </row>
    <row r="97" spans="1:8">
      <c r="A97" s="9" t="s">
        <v>19</v>
      </c>
      <c r="B97" s="9" t="s">
        <v>36</v>
      </c>
      <c r="C97" s="9" t="s">
        <v>173</v>
      </c>
      <c r="D97" s="9">
        <v>1</v>
      </c>
      <c r="E97" s="9">
        <f>VLOOKUP(F97,需要的包数!C:D,2,FALSE)</f>
        <v>2</v>
      </c>
      <c r="F97" s="9" t="str">
        <f t="shared" si="2"/>
        <v>骨科器械腰椎包（55件)</v>
      </c>
      <c r="G97" s="9">
        <f t="shared" si="3"/>
        <v>2</v>
      </c>
      <c r="H97" s="9">
        <f>COUNTIF(需要的包数!$C$2:$C$67,包明细!F97)</f>
        <v>1</v>
      </c>
    </row>
    <row r="98" spans="1:8">
      <c r="A98" t="s">
        <v>54</v>
      </c>
      <c r="B98" t="s">
        <v>70</v>
      </c>
      <c r="C98" t="s">
        <v>293</v>
      </c>
      <c r="D98">
        <v>3</v>
      </c>
      <c r="E98" s="9">
        <f>VLOOKUP(F98,需要的包数!C:D,2,FALSE)</f>
        <v>2</v>
      </c>
      <c r="F98" t="str">
        <f t="shared" si="2"/>
        <v>普外科器械新三页拉钩（4件）</v>
      </c>
      <c r="G98">
        <f t="shared" si="3"/>
        <v>6</v>
      </c>
      <c r="H98" s="9">
        <f>COUNTIF(需要的包数!$C$2:$C$67,包明细!F98)</f>
        <v>1</v>
      </c>
    </row>
    <row r="99" spans="1:8">
      <c r="A99" t="s">
        <v>54</v>
      </c>
      <c r="B99" t="s">
        <v>70</v>
      </c>
      <c r="C99" t="s">
        <v>175</v>
      </c>
      <c r="D99">
        <v>1</v>
      </c>
      <c r="E99" s="9">
        <f>VLOOKUP(F99,需要的包数!C:D,2,FALSE)</f>
        <v>2</v>
      </c>
      <c r="F99" t="str">
        <f t="shared" si="2"/>
        <v>普外科器械新三页拉钩（4件）</v>
      </c>
      <c r="G99">
        <f t="shared" si="3"/>
        <v>2</v>
      </c>
      <c r="H99" s="9">
        <f>COUNTIF(需要的包数!$C$2:$C$67,包明细!F99)</f>
        <v>1</v>
      </c>
    </row>
    <row r="100" spans="1:8">
      <c r="A100" s="9" t="s">
        <v>19</v>
      </c>
      <c r="B100" s="9" t="s">
        <v>34</v>
      </c>
      <c r="C100" s="9" t="s">
        <v>173</v>
      </c>
      <c r="D100" s="9">
        <v>2</v>
      </c>
      <c r="E100" s="9">
        <f>VLOOKUP(F100,需要的包数!C:D,2,FALSE)</f>
        <v>2</v>
      </c>
      <c r="F100" s="9" t="str">
        <f t="shared" si="2"/>
        <v>骨科器械内固定取出包（42件）</v>
      </c>
      <c r="G100" s="9">
        <f t="shared" si="3"/>
        <v>4</v>
      </c>
      <c r="H100" s="9">
        <f>COUNTIF(需要的包数!$C$2:$C$67,包明细!F100)</f>
        <v>1</v>
      </c>
    </row>
    <row r="101" spans="1:8">
      <c r="A101" s="9" t="s">
        <v>19</v>
      </c>
      <c r="B101" s="9" t="s">
        <v>37</v>
      </c>
      <c r="C101" s="9" t="s">
        <v>173</v>
      </c>
      <c r="D101" s="9">
        <v>2</v>
      </c>
      <c r="E101" s="9">
        <f>VLOOKUP(F101,需要的包数!C:D,2,FALSE)</f>
        <v>1</v>
      </c>
      <c r="F101" s="9" t="str">
        <f t="shared" si="2"/>
        <v>骨科器械腰椎取内固定包（36件）</v>
      </c>
      <c r="G101" s="9">
        <f t="shared" si="3"/>
        <v>2</v>
      </c>
      <c r="H101" s="9">
        <f>COUNTIF(需要的包数!$C$2:$C$67,包明细!F101)</f>
        <v>1</v>
      </c>
    </row>
    <row r="102" spans="1:8">
      <c r="A102" s="9" t="s">
        <v>47</v>
      </c>
      <c r="B102" s="9" t="s">
        <v>50</v>
      </c>
      <c r="C102" s="9" t="s">
        <v>317</v>
      </c>
      <c r="D102" s="9">
        <v>2</v>
      </c>
      <c r="E102" s="9">
        <f>VLOOKUP(F102,需要的包数!C:D,2,FALSE)</f>
        <v>1</v>
      </c>
      <c r="F102" s="9" t="str">
        <f t="shared" si="2"/>
        <v>脑外科器械开颅包（63件）</v>
      </c>
      <c r="G102" s="9">
        <f t="shared" si="3"/>
        <v>2</v>
      </c>
      <c r="H102" s="9">
        <f>COUNTIF(需要的包数!$C$2:$C$67,包明细!F102)</f>
        <v>1</v>
      </c>
    </row>
    <row r="103" spans="1:8">
      <c r="A103" s="9" t="s">
        <v>54</v>
      </c>
      <c r="B103" s="9" t="s">
        <v>64</v>
      </c>
      <c r="C103" s="9" t="s">
        <v>104</v>
      </c>
      <c r="D103" s="9">
        <v>4</v>
      </c>
      <c r="E103" s="9">
        <f>VLOOKUP(F103,需要的包数!C:D,2,FALSE)</f>
        <v>2</v>
      </c>
      <c r="F103" s="9" t="str">
        <f t="shared" si="2"/>
        <v>普外科器械疝气包（38件）</v>
      </c>
      <c r="G103" s="9">
        <f t="shared" si="3"/>
        <v>8</v>
      </c>
      <c r="H103" s="9">
        <f>COUNTIF(需要的包数!$C$2:$C$67,包明细!F103)</f>
        <v>1</v>
      </c>
    </row>
    <row r="104" spans="1:8">
      <c r="A104" t="s">
        <v>54</v>
      </c>
      <c r="B104" t="s">
        <v>68</v>
      </c>
      <c r="C104" t="s">
        <v>116</v>
      </c>
      <c r="D104">
        <v>1</v>
      </c>
      <c r="E104" s="9">
        <f>VLOOKUP(F104,需要的包数!C:D,2,FALSE)</f>
        <v>4</v>
      </c>
      <c r="F104" t="str">
        <f t="shared" si="2"/>
        <v>普外科器械蚊式包（12件）</v>
      </c>
      <c r="G104">
        <f t="shared" si="3"/>
        <v>4</v>
      </c>
      <c r="H104" s="9">
        <f>COUNTIF(需要的包数!$C$2:$C$67,包明细!F104)</f>
        <v>1</v>
      </c>
    </row>
    <row r="105" spans="1:8">
      <c r="A105" s="9" t="s">
        <v>47</v>
      </c>
      <c r="B105" s="9" t="s">
        <v>50</v>
      </c>
      <c r="C105" s="9" t="s">
        <v>136</v>
      </c>
      <c r="D105" s="9">
        <v>2</v>
      </c>
      <c r="E105" s="9">
        <f>VLOOKUP(F105,需要的包数!C:D,2,FALSE)</f>
        <v>1</v>
      </c>
      <c r="F105" s="9" t="str">
        <f t="shared" si="2"/>
        <v>脑外科器械开颅包（63件）</v>
      </c>
      <c r="G105" s="9">
        <f t="shared" si="3"/>
        <v>2</v>
      </c>
      <c r="H105" s="9">
        <f>COUNTIF(需要的包数!$C$2:$C$67,包明细!F105)</f>
        <v>1</v>
      </c>
    </row>
    <row r="106" spans="1:8">
      <c r="A106" s="9" t="s">
        <v>54</v>
      </c>
      <c r="B106" s="9" t="s">
        <v>63</v>
      </c>
      <c r="C106" s="9" t="s">
        <v>104</v>
      </c>
      <c r="D106" s="9">
        <v>1</v>
      </c>
      <c r="E106" s="9">
        <f>VLOOKUP(F106,需要的包数!C:D,2,FALSE)</f>
        <v>4</v>
      </c>
      <c r="F106" s="9" t="str">
        <f t="shared" si="2"/>
        <v>普外科器械清创包（17件）</v>
      </c>
      <c r="G106" s="9">
        <f t="shared" si="3"/>
        <v>4</v>
      </c>
      <c r="H106" s="9">
        <f>COUNTIF(需要的包数!$C$2:$C$67,包明细!F106)</f>
        <v>1</v>
      </c>
    </row>
    <row r="107" spans="1:8">
      <c r="A107" s="9" t="s">
        <v>19</v>
      </c>
      <c r="B107" s="9" t="s">
        <v>28</v>
      </c>
      <c r="C107" s="9" t="s">
        <v>317</v>
      </c>
      <c r="D107" s="9">
        <v>2</v>
      </c>
      <c r="E107" s="9">
        <f>VLOOKUP(F107,需要的包数!C:D,2,FALSE)</f>
        <v>1</v>
      </c>
      <c r="F107" s="9" t="str">
        <f t="shared" si="2"/>
        <v>骨科器械骨科显微器械（18件）</v>
      </c>
      <c r="G107" s="9">
        <f t="shared" si="3"/>
        <v>2</v>
      </c>
      <c r="H107" s="9">
        <f>COUNTIF(需要的包数!$C$2:$C$67,包明细!F107)</f>
        <v>1</v>
      </c>
    </row>
    <row r="108" spans="1:8">
      <c r="A108" s="9" t="s">
        <v>19</v>
      </c>
      <c r="B108" s="9" t="s">
        <v>28</v>
      </c>
      <c r="C108" s="9" t="s">
        <v>317</v>
      </c>
      <c r="D108" s="9">
        <v>2</v>
      </c>
      <c r="E108" s="9">
        <f>VLOOKUP(F108,需要的包数!C:D,2,FALSE)</f>
        <v>1</v>
      </c>
      <c r="F108" s="9" t="str">
        <f t="shared" si="2"/>
        <v>骨科器械骨科显微器械（18件）</v>
      </c>
      <c r="G108" s="9">
        <f t="shared" si="3"/>
        <v>2</v>
      </c>
      <c r="H108" s="9">
        <f>COUNTIF(需要的包数!$C$2:$C$67,包明细!F108)</f>
        <v>1</v>
      </c>
    </row>
    <row r="109" spans="1:8">
      <c r="A109" s="9" t="s">
        <v>19</v>
      </c>
      <c r="B109" s="9" t="s">
        <v>32</v>
      </c>
      <c r="C109" s="9" t="s">
        <v>317</v>
      </c>
      <c r="D109" s="9">
        <v>2</v>
      </c>
      <c r="E109" s="9">
        <f>VLOOKUP(F109,需要的包数!C:D,2,FALSE)</f>
        <v>1</v>
      </c>
      <c r="F109" s="9" t="str">
        <f t="shared" si="2"/>
        <v>骨科器械颈椎包（65件）</v>
      </c>
      <c r="G109" s="9">
        <f t="shared" si="3"/>
        <v>2</v>
      </c>
      <c r="H109" s="9">
        <f>COUNTIF(需要的包数!$C$2:$C$67,包明细!F109)</f>
        <v>1</v>
      </c>
    </row>
    <row r="110" spans="1:8">
      <c r="A110" t="s">
        <v>54</v>
      </c>
      <c r="B110" t="s">
        <v>64</v>
      </c>
      <c r="C110" t="s">
        <v>184</v>
      </c>
      <c r="D110">
        <v>4</v>
      </c>
      <c r="E110" s="9">
        <f>VLOOKUP(F110,需要的包数!C:D,2,FALSE)</f>
        <v>2</v>
      </c>
      <c r="F110" t="str">
        <f t="shared" ref="F110:F140" si="4">A110&amp;B110</f>
        <v>普外科器械疝气包（38件）</v>
      </c>
      <c r="G110">
        <f t="shared" ref="G110:G140" si="5">E110*D110</f>
        <v>8</v>
      </c>
      <c r="H110" s="9">
        <f>COUNTIF(需要的包数!$C$2:$C$67,包明细!F110)</f>
        <v>1</v>
      </c>
    </row>
    <row r="111" spans="1:8">
      <c r="A111" s="9" t="s">
        <v>19</v>
      </c>
      <c r="B111" s="9" t="s">
        <v>29</v>
      </c>
      <c r="C111" s="9" t="s">
        <v>173</v>
      </c>
      <c r="D111" s="9">
        <v>2</v>
      </c>
      <c r="E111" s="9">
        <f>VLOOKUP(F111,需要的包数!C:D,2,FALSE)</f>
        <v>2</v>
      </c>
      <c r="F111" s="9" t="str">
        <f t="shared" si="4"/>
        <v>骨科器械骨折包（50件）</v>
      </c>
      <c r="G111" s="9">
        <f t="shared" si="5"/>
        <v>4</v>
      </c>
      <c r="H111" s="9">
        <f>COUNTIF(需要的包数!$C$2:$C$67,包明细!F111)</f>
        <v>1</v>
      </c>
    </row>
    <row r="112" spans="1:8">
      <c r="A112" s="9" t="s">
        <v>54</v>
      </c>
      <c r="B112" s="9" t="s">
        <v>60</v>
      </c>
      <c r="C112" s="9" t="s">
        <v>173</v>
      </c>
      <c r="D112" s="9">
        <v>2</v>
      </c>
      <c r="E112" s="9">
        <f>VLOOKUP(F112,需要的包数!C:D,2,FALSE)</f>
        <v>4</v>
      </c>
      <c r="F112" s="9" t="str">
        <f t="shared" si="4"/>
        <v>普外科器械腹器包（44件）</v>
      </c>
      <c r="G112" s="9">
        <f t="shared" si="5"/>
        <v>8</v>
      </c>
      <c r="H112" s="9">
        <f>COUNTIF(需要的包数!$C$2:$C$67,包明细!F112)</f>
        <v>1</v>
      </c>
    </row>
    <row r="113" spans="1:8">
      <c r="A113" t="s">
        <v>54</v>
      </c>
      <c r="B113" t="s">
        <v>64</v>
      </c>
      <c r="C113" t="s">
        <v>324</v>
      </c>
      <c r="D113">
        <v>1</v>
      </c>
      <c r="E113" s="9">
        <f>VLOOKUP(F113,需要的包数!C:D,2,FALSE)</f>
        <v>2</v>
      </c>
      <c r="F113" t="str">
        <f t="shared" si="4"/>
        <v>普外科器械疝气包（38件）</v>
      </c>
      <c r="G113">
        <f t="shared" si="5"/>
        <v>2</v>
      </c>
      <c r="H113" s="9">
        <f>COUNTIF(需要的包数!$C$2:$C$67,包明细!F113)</f>
        <v>1</v>
      </c>
    </row>
    <row r="114" spans="1:8">
      <c r="A114" s="9" t="s">
        <v>54</v>
      </c>
      <c r="B114" s="9" t="s">
        <v>62</v>
      </c>
      <c r="C114" s="9" t="s">
        <v>173</v>
      </c>
      <c r="D114" s="9">
        <v>2</v>
      </c>
      <c r="E114" s="9">
        <f>VLOOKUP(F114,需要的包数!C:D,2,FALSE)</f>
        <v>2</v>
      </c>
      <c r="F114" s="9" t="str">
        <f t="shared" si="4"/>
        <v>普外科器械剖腹包（62件）</v>
      </c>
      <c r="G114" s="9">
        <f t="shared" si="5"/>
        <v>4</v>
      </c>
      <c r="H114" s="9">
        <f>COUNTIF(需要的包数!$C$2:$C$67,包明细!F114)</f>
        <v>1</v>
      </c>
    </row>
    <row r="115" spans="1:8">
      <c r="A115" s="9" t="s">
        <v>19</v>
      </c>
      <c r="B115" s="9" t="s">
        <v>36</v>
      </c>
      <c r="C115" s="9" t="s">
        <v>134</v>
      </c>
      <c r="D115" s="9">
        <v>2</v>
      </c>
      <c r="E115" s="9">
        <f>VLOOKUP(F115,需要的包数!C:D,2,FALSE)</f>
        <v>2</v>
      </c>
      <c r="F115" s="9" t="str">
        <f t="shared" si="4"/>
        <v>骨科器械腰椎包（55件)</v>
      </c>
      <c r="G115" s="9">
        <f t="shared" si="5"/>
        <v>4</v>
      </c>
      <c r="H115" s="9">
        <f>COUNTIF(需要的包数!$C$2:$C$67,包明细!F115)</f>
        <v>1</v>
      </c>
    </row>
    <row r="116" spans="1:8">
      <c r="A116" t="s">
        <v>54</v>
      </c>
      <c r="B116" t="s">
        <v>64</v>
      </c>
      <c r="C116" t="s">
        <v>333</v>
      </c>
      <c r="D116">
        <v>3</v>
      </c>
      <c r="E116" s="9">
        <f>VLOOKUP(F116,需要的包数!C:D,2,FALSE)</f>
        <v>2</v>
      </c>
      <c r="F116" t="str">
        <f t="shared" si="4"/>
        <v>普外科器械疝气包（38件）</v>
      </c>
      <c r="G116">
        <f t="shared" si="5"/>
        <v>6</v>
      </c>
      <c r="H116" s="9">
        <f>COUNTIF(需要的包数!$C$2:$C$67,包明细!F116)</f>
        <v>1</v>
      </c>
    </row>
    <row r="117" spans="1:8">
      <c r="A117" t="s">
        <v>54</v>
      </c>
      <c r="B117" t="s">
        <v>64</v>
      </c>
      <c r="C117" t="s">
        <v>311</v>
      </c>
      <c r="D117">
        <v>1</v>
      </c>
      <c r="E117" s="9">
        <f>VLOOKUP(F117,需要的包数!C:D,2,FALSE)</f>
        <v>2</v>
      </c>
      <c r="F117" t="str">
        <f t="shared" si="4"/>
        <v>普外科器械疝气包（38件）</v>
      </c>
      <c r="G117">
        <f t="shared" si="5"/>
        <v>2</v>
      </c>
      <c r="H117" s="9">
        <f>COUNTIF(需要的包数!$C$2:$C$67,包明细!F117)</f>
        <v>1</v>
      </c>
    </row>
    <row r="118" spans="1:8">
      <c r="A118" t="s">
        <v>54</v>
      </c>
      <c r="B118" t="s">
        <v>64</v>
      </c>
      <c r="C118" t="s">
        <v>262</v>
      </c>
      <c r="D118">
        <v>1</v>
      </c>
      <c r="E118" s="9">
        <f>VLOOKUP(F118,需要的包数!C:D,2,FALSE)</f>
        <v>2</v>
      </c>
      <c r="F118" t="str">
        <f t="shared" si="4"/>
        <v>普外科器械疝气包（38件）</v>
      </c>
      <c r="G118">
        <f t="shared" si="5"/>
        <v>2</v>
      </c>
      <c r="H118" s="9">
        <f>COUNTIF(需要的包数!$C$2:$C$67,包明细!F118)</f>
        <v>1</v>
      </c>
    </row>
    <row r="119" spans="1:8">
      <c r="A119" s="9" t="s">
        <v>73</v>
      </c>
      <c r="B119" s="9" t="s">
        <v>74</v>
      </c>
      <c r="C119" s="9" t="s">
        <v>315</v>
      </c>
      <c r="D119" s="9">
        <v>1</v>
      </c>
      <c r="E119" s="9">
        <f>VLOOKUP(F119,需要的包数!C:D,2,FALSE)</f>
        <v>1</v>
      </c>
      <c r="F119" s="9" t="str">
        <f t="shared" si="4"/>
        <v>肾内科器械A-V包（28件）</v>
      </c>
      <c r="G119" s="9">
        <f t="shared" si="5"/>
        <v>1</v>
      </c>
      <c r="H119" s="9">
        <f>COUNTIF(需要的包数!$C$2:$C$67,包明细!F119)</f>
        <v>1</v>
      </c>
    </row>
    <row r="120" spans="1:8">
      <c r="A120" s="9" t="s">
        <v>19</v>
      </c>
      <c r="B120" s="9" t="s">
        <v>29</v>
      </c>
      <c r="C120" s="9" t="s">
        <v>317</v>
      </c>
      <c r="D120" s="9">
        <v>2</v>
      </c>
      <c r="E120" s="9">
        <f>VLOOKUP(F120,需要的包数!C:D,2,FALSE)</f>
        <v>2</v>
      </c>
      <c r="F120" s="9" t="str">
        <f t="shared" si="4"/>
        <v>骨科器械骨折包（50件）</v>
      </c>
      <c r="G120" s="9">
        <f t="shared" si="5"/>
        <v>4</v>
      </c>
      <c r="H120" s="9">
        <f>COUNTIF(需要的包数!$C$2:$C$67,包明细!F120)</f>
        <v>1</v>
      </c>
    </row>
    <row r="121" spans="1:8">
      <c r="A121" s="9" t="s">
        <v>5</v>
      </c>
      <c r="B121" s="9" t="s">
        <v>6</v>
      </c>
      <c r="C121" s="9" t="s">
        <v>104</v>
      </c>
      <c r="D121" s="9">
        <v>4</v>
      </c>
      <c r="E121" s="9">
        <f>VLOOKUP(F121,需要的包数!C:D,2,FALSE)</f>
        <v>2</v>
      </c>
      <c r="F121" s="9" t="str">
        <f t="shared" si="4"/>
        <v>产科器械产包（37件）</v>
      </c>
      <c r="G121" s="9">
        <f t="shared" si="5"/>
        <v>8</v>
      </c>
      <c r="H121" s="9">
        <f>COUNTIF(需要的包数!$C$2:$C$67,包明细!F121)</f>
        <v>1</v>
      </c>
    </row>
    <row r="122" spans="1:8">
      <c r="A122" t="s">
        <v>54</v>
      </c>
      <c r="B122" t="s">
        <v>63</v>
      </c>
      <c r="C122" t="s">
        <v>184</v>
      </c>
      <c r="D122">
        <v>4</v>
      </c>
      <c r="E122" s="9">
        <f>VLOOKUP(F122,需要的包数!C:D,2,FALSE)</f>
        <v>4</v>
      </c>
      <c r="F122" t="str">
        <f t="shared" si="4"/>
        <v>普外科器械清创包（17件）</v>
      </c>
      <c r="G122">
        <f t="shared" si="5"/>
        <v>16</v>
      </c>
      <c r="H122" s="9">
        <f>COUNTIF(需要的包数!$C$2:$C$67,包明细!F122)</f>
        <v>1</v>
      </c>
    </row>
    <row r="123" spans="1:8">
      <c r="A123" s="9" t="s">
        <v>8</v>
      </c>
      <c r="B123" s="9" t="s">
        <v>11</v>
      </c>
      <c r="C123" s="9" t="s">
        <v>315</v>
      </c>
      <c r="D123" s="9">
        <v>3</v>
      </c>
      <c r="E123" s="9">
        <f>VLOOKUP(F123,需要的包数!C:D,2,FALSE)</f>
        <v>2</v>
      </c>
      <c r="F123" s="9" t="str">
        <f t="shared" si="4"/>
        <v>妇科器械人流包（27件）</v>
      </c>
      <c r="G123" s="9">
        <f t="shared" si="5"/>
        <v>6</v>
      </c>
      <c r="H123" s="9">
        <f>COUNTIF(需要的包数!$C$2:$C$67,包明细!F123)</f>
        <v>1</v>
      </c>
    </row>
    <row r="124" spans="1:8">
      <c r="A124" t="s">
        <v>54</v>
      </c>
      <c r="B124" t="s">
        <v>63</v>
      </c>
      <c r="C124" t="s">
        <v>314</v>
      </c>
      <c r="D124">
        <v>2</v>
      </c>
      <c r="E124" s="9">
        <f>VLOOKUP(F124,需要的包数!C:D,2,FALSE)</f>
        <v>4</v>
      </c>
      <c r="F124" t="str">
        <f t="shared" si="4"/>
        <v>普外科器械清创包（17件）</v>
      </c>
      <c r="G124">
        <f t="shared" si="5"/>
        <v>8</v>
      </c>
      <c r="H124" s="9">
        <f>COUNTIF(需要的包数!$C$2:$C$67,包明细!F124)</f>
        <v>1</v>
      </c>
    </row>
    <row r="125" spans="1:8">
      <c r="A125" t="s">
        <v>54</v>
      </c>
      <c r="B125" t="s">
        <v>63</v>
      </c>
      <c r="C125" t="s">
        <v>310</v>
      </c>
      <c r="D125">
        <v>1</v>
      </c>
      <c r="E125" s="9">
        <f>VLOOKUP(F125,需要的包数!C:D,2,FALSE)</f>
        <v>4</v>
      </c>
      <c r="F125" t="str">
        <f t="shared" si="4"/>
        <v>普外科器械清创包（17件）</v>
      </c>
      <c r="G125">
        <f t="shared" si="5"/>
        <v>4</v>
      </c>
      <c r="H125" s="9">
        <f>COUNTIF(需要的包数!$C$2:$C$67,包明细!F125)</f>
        <v>1</v>
      </c>
    </row>
    <row r="126" spans="1:8">
      <c r="A126" t="s">
        <v>54</v>
      </c>
      <c r="B126" t="s">
        <v>63</v>
      </c>
      <c r="C126" t="s">
        <v>333</v>
      </c>
      <c r="D126">
        <v>1</v>
      </c>
      <c r="E126" s="9">
        <f>VLOOKUP(F126,需要的包数!C:D,2,FALSE)</f>
        <v>4</v>
      </c>
      <c r="F126" t="str">
        <f t="shared" si="4"/>
        <v>普外科器械清创包（17件）</v>
      </c>
      <c r="G126">
        <f t="shared" si="5"/>
        <v>4</v>
      </c>
      <c r="H126" s="9">
        <f>COUNTIF(需要的包数!$C$2:$C$67,包明细!F126)</f>
        <v>1</v>
      </c>
    </row>
    <row r="127" spans="1:8">
      <c r="A127" s="9" t="s">
        <v>19</v>
      </c>
      <c r="B127" s="9" t="s">
        <v>32</v>
      </c>
      <c r="C127" s="9" t="s">
        <v>134</v>
      </c>
      <c r="D127" s="9">
        <v>2</v>
      </c>
      <c r="E127" s="9">
        <f>VLOOKUP(F127,需要的包数!C:D,2,FALSE)</f>
        <v>1</v>
      </c>
      <c r="F127" s="9" t="str">
        <f t="shared" si="4"/>
        <v>骨科器械颈椎包（65件）</v>
      </c>
      <c r="G127" s="9">
        <f t="shared" si="5"/>
        <v>2</v>
      </c>
      <c r="H127" s="9">
        <f>COUNTIF(需要的包数!$C$2:$C$67,包明细!F127)</f>
        <v>1</v>
      </c>
    </row>
    <row r="128" spans="1:8">
      <c r="A128" t="s">
        <v>54</v>
      </c>
      <c r="B128" t="s">
        <v>72</v>
      </c>
      <c r="C128" t="s">
        <v>301</v>
      </c>
      <c r="D128">
        <v>1</v>
      </c>
      <c r="E128" s="9">
        <f>VLOOKUP(F128,需要的包数!C:D,2,FALSE)</f>
        <v>1</v>
      </c>
      <c r="F128" t="str">
        <f t="shared" si="4"/>
        <v>普外科器械直角钳压肠板（2件）</v>
      </c>
      <c r="G128">
        <f t="shared" si="5"/>
        <v>1</v>
      </c>
      <c r="H128" s="9">
        <f>COUNTIF(需要的包数!$C$2:$C$67,包明细!F128)</f>
        <v>1</v>
      </c>
    </row>
    <row r="129" spans="1:8">
      <c r="A129" t="s">
        <v>54</v>
      </c>
      <c r="B129" t="s">
        <v>72</v>
      </c>
      <c r="C129" t="s">
        <v>288</v>
      </c>
      <c r="D129">
        <v>1</v>
      </c>
      <c r="E129" s="9">
        <f>VLOOKUP(F129,需要的包数!C:D,2,FALSE)</f>
        <v>1</v>
      </c>
      <c r="F129" t="str">
        <f t="shared" si="4"/>
        <v>普外科器械直角钳压肠板（2件）</v>
      </c>
      <c r="G129">
        <f t="shared" si="5"/>
        <v>1</v>
      </c>
      <c r="H129" s="9">
        <f>COUNTIF(需要的包数!$C$2:$C$67,包明细!F129)</f>
        <v>1</v>
      </c>
    </row>
    <row r="130" spans="1:8">
      <c r="A130" s="9" t="s">
        <v>54</v>
      </c>
      <c r="B130" s="9" t="s">
        <v>61</v>
      </c>
      <c r="C130" s="9" t="s">
        <v>173</v>
      </c>
      <c r="D130" s="9">
        <v>2</v>
      </c>
      <c r="E130" s="9">
        <f>VLOOKUP(F130,需要的包数!C:D,2,FALSE)</f>
        <v>2</v>
      </c>
      <c r="F130" s="9" t="str">
        <f t="shared" si="4"/>
        <v>普外科器械阑尾包（36件）</v>
      </c>
      <c r="G130" s="9">
        <f t="shared" si="5"/>
        <v>4</v>
      </c>
      <c r="H130" s="9">
        <f>COUNTIF(需要的包数!$C$2:$C$67,包明细!F130)</f>
        <v>1</v>
      </c>
    </row>
    <row r="131" spans="1:8">
      <c r="A131" t="s">
        <v>54</v>
      </c>
      <c r="B131" t="s">
        <v>71</v>
      </c>
      <c r="C131" t="s">
        <v>298</v>
      </c>
      <c r="D131">
        <v>1</v>
      </c>
      <c r="E131" s="9">
        <f>VLOOKUP(F131,需要的包数!C:D,2,FALSE)</f>
        <v>1</v>
      </c>
      <c r="F131" t="str">
        <f t="shared" si="4"/>
        <v>普外科器械直肠荷包钳（1件）</v>
      </c>
      <c r="G131">
        <f t="shared" si="5"/>
        <v>1</v>
      </c>
      <c r="H131" s="9">
        <f>COUNTIF(需要的包数!$C$2:$C$67,包明细!F131)</f>
        <v>1</v>
      </c>
    </row>
    <row r="132" spans="1:8">
      <c r="A132" t="s">
        <v>54</v>
      </c>
      <c r="B132" t="s">
        <v>67</v>
      </c>
      <c r="C132" t="s">
        <v>255</v>
      </c>
      <c r="D132">
        <v>1</v>
      </c>
      <c r="E132" s="9">
        <f>VLOOKUP(F132,需要的包数!C:D,2,FALSE)</f>
        <v>1</v>
      </c>
      <c r="F132" t="str">
        <f t="shared" si="4"/>
        <v>普外科器械胃荷包钳（1件）</v>
      </c>
      <c r="G132">
        <f t="shared" si="5"/>
        <v>1</v>
      </c>
      <c r="H132" s="9">
        <f>COUNTIF(需要的包数!$C$2:$C$67,包明细!F132)</f>
        <v>1</v>
      </c>
    </row>
    <row r="133" spans="1:8">
      <c r="A133" s="9" t="s">
        <v>82</v>
      </c>
      <c r="B133" s="9" t="s">
        <v>83</v>
      </c>
      <c r="C133" s="9" t="s">
        <v>317</v>
      </c>
      <c r="D133" s="9">
        <v>6</v>
      </c>
      <c r="E133" s="9">
        <f>VLOOKUP(F133,需要的包数!C:D,2,FALSE)</f>
        <v>2</v>
      </c>
      <c r="F133" s="9" t="str">
        <f t="shared" si="4"/>
        <v>血管外科器械大隐静脉包（32件）</v>
      </c>
      <c r="G133" s="9">
        <f t="shared" si="5"/>
        <v>12</v>
      </c>
      <c r="H133" s="9">
        <f>COUNTIF(需要的包数!$C$2:$C$67,包明细!F133)</f>
        <v>1</v>
      </c>
    </row>
    <row r="134" spans="1:8">
      <c r="A134" s="9" t="s">
        <v>73</v>
      </c>
      <c r="B134" s="9" t="s">
        <v>74</v>
      </c>
      <c r="C134" s="9" t="s">
        <v>317</v>
      </c>
      <c r="D134" s="9">
        <v>10</v>
      </c>
      <c r="E134" s="9">
        <f>VLOOKUP(F134,需要的包数!C:D,2,FALSE)</f>
        <v>1</v>
      </c>
      <c r="F134" s="9" t="str">
        <f t="shared" si="4"/>
        <v>肾内科器械A-V包（28件）</v>
      </c>
      <c r="G134" s="9">
        <f t="shared" si="5"/>
        <v>10</v>
      </c>
      <c r="H134" s="9">
        <f>COUNTIF(需要的包数!$C$2:$C$67,包明细!F134)</f>
        <v>1</v>
      </c>
    </row>
    <row r="135" spans="1:8">
      <c r="A135" s="9" t="s">
        <v>54</v>
      </c>
      <c r="B135" s="9" t="s">
        <v>62</v>
      </c>
      <c r="C135" s="9" t="s">
        <v>282</v>
      </c>
      <c r="D135" s="9">
        <v>4</v>
      </c>
      <c r="E135" s="9">
        <f>VLOOKUP(F135,需要的包数!C:D,2,FALSE)</f>
        <v>2</v>
      </c>
      <c r="F135" s="9" t="str">
        <f t="shared" si="4"/>
        <v>普外科器械剖腹包（62件）</v>
      </c>
      <c r="G135" s="9">
        <f t="shared" si="5"/>
        <v>8</v>
      </c>
      <c r="H135" s="9">
        <f>COUNTIF(需要的包数!$C$2:$C$67,包明细!F135)</f>
        <v>1</v>
      </c>
    </row>
    <row r="136" spans="1:8">
      <c r="A136" s="9" t="s">
        <v>17</v>
      </c>
      <c r="B136" s="9" t="s">
        <v>18</v>
      </c>
      <c r="C136" s="9" t="s">
        <v>104</v>
      </c>
      <c r="D136" s="9">
        <v>2</v>
      </c>
      <c r="E136" s="9">
        <f>VLOOKUP(F136,需要的包数!C:D,2,FALSE)</f>
        <v>2</v>
      </c>
      <c r="F136" s="9" t="str">
        <f t="shared" si="4"/>
        <v>肛肠科器械肛肠科包（15件）</v>
      </c>
      <c r="G136" s="9">
        <f t="shared" si="5"/>
        <v>4</v>
      </c>
      <c r="H136" s="9">
        <f>COUNTIF(需要的包数!$C$2:$C$67,包明细!F136)</f>
        <v>1</v>
      </c>
    </row>
    <row r="137" spans="1:8">
      <c r="A137" t="s">
        <v>5</v>
      </c>
      <c r="B137" t="s">
        <v>6</v>
      </c>
      <c r="C137" t="s">
        <v>310</v>
      </c>
      <c r="D137">
        <v>1</v>
      </c>
      <c r="E137" s="9">
        <f>VLOOKUP(F137,需要的包数!C:D,2,FALSE)</f>
        <v>2</v>
      </c>
      <c r="F137" t="str">
        <f t="shared" si="4"/>
        <v>产科器械产包（37件）</v>
      </c>
      <c r="G137">
        <f t="shared" si="5"/>
        <v>2</v>
      </c>
      <c r="H137" s="9">
        <f>COUNTIF(需要的包数!$C$2:$C$67,包明细!F137)</f>
        <v>1</v>
      </c>
    </row>
    <row r="138" spans="1:8">
      <c r="A138" t="s">
        <v>5</v>
      </c>
      <c r="B138" t="s">
        <v>6</v>
      </c>
      <c r="C138" t="s">
        <v>311</v>
      </c>
      <c r="D138">
        <v>1</v>
      </c>
      <c r="E138" s="9">
        <f>VLOOKUP(F138,需要的包数!C:D,2,FALSE)</f>
        <v>2</v>
      </c>
      <c r="F138" t="str">
        <f t="shared" si="4"/>
        <v>产科器械产包（37件）</v>
      </c>
      <c r="G138">
        <f t="shared" si="5"/>
        <v>2</v>
      </c>
      <c r="H138" s="9">
        <f>COUNTIF(需要的包数!$C$2:$C$67,包明细!F138)</f>
        <v>1</v>
      </c>
    </row>
    <row r="139" spans="1:8">
      <c r="A139" t="s">
        <v>5</v>
      </c>
      <c r="B139" t="s">
        <v>6</v>
      </c>
      <c r="C139" t="s">
        <v>262</v>
      </c>
      <c r="D139">
        <v>1</v>
      </c>
      <c r="E139" s="9">
        <f>VLOOKUP(F139,需要的包数!C:D,2,FALSE)</f>
        <v>2</v>
      </c>
      <c r="F139" t="str">
        <f t="shared" si="4"/>
        <v>产科器械产包（37件）</v>
      </c>
      <c r="G139">
        <f t="shared" si="5"/>
        <v>2</v>
      </c>
      <c r="H139" s="9">
        <f>COUNTIF(需要的包数!$C$2:$C$67,包明细!F139)</f>
        <v>1</v>
      </c>
    </row>
    <row r="140" spans="1:8">
      <c r="A140" t="s">
        <v>5</v>
      </c>
      <c r="B140" t="s">
        <v>6</v>
      </c>
      <c r="C140" t="s">
        <v>120</v>
      </c>
      <c r="D140">
        <v>2</v>
      </c>
      <c r="E140" s="9">
        <f>VLOOKUP(F140,需要的包数!C:D,2,FALSE)</f>
        <v>2</v>
      </c>
      <c r="F140" t="str">
        <f t="shared" si="4"/>
        <v>产科器械产包（37件）</v>
      </c>
      <c r="G140">
        <f t="shared" si="5"/>
        <v>4</v>
      </c>
      <c r="H140" s="9">
        <f>COUNTIF(需要的包数!$C$2:$C$67,包明细!F140)</f>
        <v>1</v>
      </c>
    </row>
    <row r="141" spans="1:8">
      <c r="A141" s="9" t="s">
        <v>54</v>
      </c>
      <c r="B141" s="9" t="s">
        <v>66</v>
      </c>
      <c r="C141" s="9" t="s">
        <v>173</v>
      </c>
      <c r="D141" s="9">
        <v>2</v>
      </c>
      <c r="E141" s="9">
        <f>VLOOKUP(F141,需要的包数!C:D,2,FALSE)</f>
        <v>2</v>
      </c>
      <c r="F141" s="9" t="str">
        <f t="shared" ref="F141:F194" si="6">A141&amp;B141</f>
        <v>普外科器械胃肠包（64件）</v>
      </c>
      <c r="G141" s="9">
        <f t="shared" ref="G141:G194" si="7">E141*D141</f>
        <v>4</v>
      </c>
      <c r="H141" s="9">
        <f>COUNTIF(需要的包数!$C$2:$C$67,包明细!F141)</f>
        <v>1</v>
      </c>
    </row>
    <row r="142" spans="1:8">
      <c r="A142" t="s">
        <v>5</v>
      </c>
      <c r="B142" t="s">
        <v>6</v>
      </c>
      <c r="C142" t="s">
        <v>314</v>
      </c>
      <c r="D142">
        <v>3</v>
      </c>
      <c r="E142" s="9">
        <f>VLOOKUP(F142,需要的包数!C:D,2,FALSE)</f>
        <v>2</v>
      </c>
      <c r="F142" t="str">
        <f t="shared" si="6"/>
        <v>产科器械产包（37件）</v>
      </c>
      <c r="G142">
        <f t="shared" si="7"/>
        <v>6</v>
      </c>
      <c r="H142" s="9">
        <f>COUNTIF(需要的包数!$C$2:$C$67,包明细!F142)</f>
        <v>1</v>
      </c>
    </row>
    <row r="143" spans="1:8">
      <c r="A143" s="9" t="s">
        <v>8</v>
      </c>
      <c r="B143" s="9" t="s">
        <v>12</v>
      </c>
      <c r="C143" s="9" t="s">
        <v>315</v>
      </c>
      <c r="D143" s="9">
        <v>2</v>
      </c>
      <c r="E143" s="9">
        <f>VLOOKUP(F143,需要的包数!C:D,2,FALSE)</f>
        <v>2</v>
      </c>
      <c r="F143" s="9" t="str">
        <f t="shared" si="6"/>
        <v>妇科器械子宫包（48件）</v>
      </c>
      <c r="G143" s="9">
        <f t="shared" si="7"/>
        <v>4</v>
      </c>
      <c r="H143" s="9">
        <f>COUNTIF(需要的包数!$C$2:$C$67,包明细!F143)</f>
        <v>1</v>
      </c>
    </row>
    <row r="144" spans="1:8">
      <c r="A144" t="s">
        <v>5</v>
      </c>
      <c r="B144" t="s">
        <v>6</v>
      </c>
      <c r="C144" t="s">
        <v>184</v>
      </c>
      <c r="D144">
        <v>4</v>
      </c>
      <c r="E144" s="9">
        <f>VLOOKUP(F144,需要的包数!C:D,2,FALSE)</f>
        <v>2</v>
      </c>
      <c r="F144" t="str">
        <f t="shared" si="6"/>
        <v>产科器械产包（37件）</v>
      </c>
      <c r="G144">
        <f t="shared" si="7"/>
        <v>8</v>
      </c>
      <c r="H144" s="9">
        <f>COUNTIF(需要的包数!$C$2:$C$67,包明细!F144)</f>
        <v>1</v>
      </c>
    </row>
    <row r="145" spans="1:8">
      <c r="A145" s="9" t="s">
        <v>54</v>
      </c>
      <c r="B145" s="9" t="s">
        <v>64</v>
      </c>
      <c r="C145" s="9" t="s">
        <v>173</v>
      </c>
      <c r="D145" s="9">
        <v>2</v>
      </c>
      <c r="E145" s="9">
        <f>VLOOKUP(F145,需要的包数!C:D,2,FALSE)</f>
        <v>2</v>
      </c>
      <c r="F145" s="9" t="str">
        <f t="shared" si="6"/>
        <v>普外科器械疝气包（38件）</v>
      </c>
      <c r="G145" s="9">
        <f t="shared" si="7"/>
        <v>4</v>
      </c>
      <c r="H145" s="9">
        <f>COUNTIF(需要的包数!$C$2:$C$67,包明细!F145)</f>
        <v>1</v>
      </c>
    </row>
    <row r="146" spans="1:8">
      <c r="A146" t="s">
        <v>5</v>
      </c>
      <c r="B146" t="s">
        <v>7</v>
      </c>
      <c r="C146" t="s">
        <v>111</v>
      </c>
      <c r="D146">
        <v>2</v>
      </c>
      <c r="E146" s="9">
        <f>VLOOKUP(F146,需要的包数!C:D,2,FALSE)</f>
        <v>2</v>
      </c>
      <c r="F146" t="str">
        <f t="shared" si="6"/>
        <v>产科器械产钳（2件）</v>
      </c>
      <c r="G146">
        <f t="shared" si="7"/>
        <v>4</v>
      </c>
      <c r="H146" s="9">
        <f>COUNTIF(需要的包数!$C$2:$C$67,包明细!F146)</f>
        <v>1</v>
      </c>
    </row>
    <row r="147" spans="1:8">
      <c r="A147" t="s">
        <v>17</v>
      </c>
      <c r="B147" t="s">
        <v>18</v>
      </c>
      <c r="C147" t="s">
        <v>184</v>
      </c>
      <c r="D147">
        <v>2</v>
      </c>
      <c r="E147" s="9">
        <f>VLOOKUP(F147,需要的包数!C:D,2,FALSE)</f>
        <v>2</v>
      </c>
      <c r="F147" t="str">
        <f t="shared" si="6"/>
        <v>肛肠科器械肛肠科包（15件）</v>
      </c>
      <c r="G147">
        <f t="shared" si="7"/>
        <v>4</v>
      </c>
      <c r="H147" s="9">
        <f>COUNTIF(需要的包数!$C$2:$C$67,包明细!F147)</f>
        <v>1</v>
      </c>
    </row>
    <row r="148" spans="1:8">
      <c r="A148" s="9" t="s">
        <v>54</v>
      </c>
      <c r="B148" s="9" t="s">
        <v>64</v>
      </c>
      <c r="C148" s="9" t="s">
        <v>282</v>
      </c>
      <c r="D148" s="9">
        <v>4</v>
      </c>
      <c r="E148" s="9">
        <f>VLOOKUP(F148,需要的包数!C:D,2,FALSE)</f>
        <v>2</v>
      </c>
      <c r="F148" s="9" t="str">
        <f t="shared" si="6"/>
        <v>普外科器械疝气包（38件）</v>
      </c>
      <c r="G148" s="9">
        <f t="shared" si="7"/>
        <v>8</v>
      </c>
      <c r="H148" s="9">
        <f>COUNTIF(需要的包数!$C$2:$C$67,包明细!F148)</f>
        <v>1</v>
      </c>
    </row>
    <row r="149" spans="1:8">
      <c r="A149" s="9" t="s">
        <v>5</v>
      </c>
      <c r="B149" s="9" t="s">
        <v>6</v>
      </c>
      <c r="C149" s="9" t="s">
        <v>282</v>
      </c>
      <c r="D149" s="9">
        <v>2</v>
      </c>
      <c r="E149" s="9">
        <f>VLOOKUP(F149,需要的包数!C:D,2,FALSE)</f>
        <v>2</v>
      </c>
      <c r="F149" s="9" t="str">
        <f t="shared" si="6"/>
        <v>产科器械产包（37件）</v>
      </c>
      <c r="G149" s="9">
        <f t="shared" si="7"/>
        <v>4</v>
      </c>
      <c r="H149" s="9">
        <f>COUNTIF(需要的包数!$C$2:$C$67,包明细!F149)</f>
        <v>1</v>
      </c>
    </row>
    <row r="150" spans="1:8">
      <c r="A150" s="9" t="s">
        <v>17</v>
      </c>
      <c r="B150" s="9" t="s">
        <v>18</v>
      </c>
      <c r="C150" s="9" t="s">
        <v>282</v>
      </c>
      <c r="D150" s="9">
        <v>2</v>
      </c>
      <c r="E150" s="9">
        <f>VLOOKUP(F150,需要的包数!C:D,2,FALSE)</f>
        <v>2</v>
      </c>
      <c r="F150" s="9" t="str">
        <f t="shared" si="6"/>
        <v>肛肠科器械肛肠科包（15件）</v>
      </c>
      <c r="G150" s="9">
        <f t="shared" si="7"/>
        <v>4</v>
      </c>
      <c r="H150" s="9">
        <f>COUNTIF(需要的包数!$C$2:$C$67,包明细!F150)</f>
        <v>1</v>
      </c>
    </row>
    <row r="151" spans="1:8">
      <c r="A151" s="9" t="s">
        <v>8</v>
      </c>
      <c r="B151" s="9" t="s">
        <v>12</v>
      </c>
      <c r="C151" s="9" t="s">
        <v>104</v>
      </c>
      <c r="D151" s="9">
        <v>6</v>
      </c>
      <c r="E151" s="9">
        <f>VLOOKUP(F151,需要的包数!C:D,2,FALSE)</f>
        <v>2</v>
      </c>
      <c r="F151" s="9" t="str">
        <f t="shared" si="6"/>
        <v>妇科器械子宫包（48件）</v>
      </c>
      <c r="G151" s="9">
        <f t="shared" si="7"/>
        <v>12</v>
      </c>
      <c r="H151" s="9">
        <f>COUNTIF(需要的包数!$C$2:$C$67,包明细!F151)</f>
        <v>1</v>
      </c>
    </row>
    <row r="152" spans="1:8">
      <c r="A152" t="s">
        <v>17</v>
      </c>
      <c r="B152" t="s">
        <v>18</v>
      </c>
      <c r="C152" t="s">
        <v>333</v>
      </c>
      <c r="D152">
        <v>1</v>
      </c>
      <c r="E152" s="9">
        <f>VLOOKUP(F152,需要的包数!C:D,2,FALSE)</f>
        <v>2</v>
      </c>
      <c r="F152" t="str">
        <f t="shared" si="6"/>
        <v>肛肠科器械肛肠科包（15件）</v>
      </c>
      <c r="G152">
        <f t="shared" si="7"/>
        <v>2</v>
      </c>
      <c r="H152" s="9">
        <f>COUNTIF(需要的包数!$C$2:$C$67,包明细!F152)</f>
        <v>1</v>
      </c>
    </row>
    <row r="153" spans="1:8">
      <c r="A153" t="s">
        <v>17</v>
      </c>
      <c r="B153" t="s">
        <v>18</v>
      </c>
      <c r="C153" t="s">
        <v>262</v>
      </c>
      <c r="D153">
        <v>1</v>
      </c>
      <c r="E153" s="9">
        <f>VLOOKUP(F153,需要的包数!C:D,2,FALSE)</f>
        <v>2</v>
      </c>
      <c r="F153" t="str">
        <f t="shared" si="6"/>
        <v>肛肠科器械肛肠科包（15件）</v>
      </c>
      <c r="G153">
        <f t="shared" si="7"/>
        <v>2</v>
      </c>
      <c r="H153" s="9">
        <f>COUNTIF(需要的包数!$C$2:$C$67,包明细!F153)</f>
        <v>1</v>
      </c>
    </row>
    <row r="154" spans="1:8">
      <c r="A154" s="9" t="s">
        <v>19</v>
      </c>
      <c r="B154" s="9" t="s">
        <v>29</v>
      </c>
      <c r="C154" s="9" t="s">
        <v>134</v>
      </c>
      <c r="D154" s="9">
        <v>2</v>
      </c>
      <c r="E154" s="9">
        <f>VLOOKUP(F154,需要的包数!C:D,2,FALSE)</f>
        <v>2</v>
      </c>
      <c r="F154" s="9" t="str">
        <f t="shared" si="6"/>
        <v>骨科器械骨折包（50件）</v>
      </c>
      <c r="G154" s="9">
        <f t="shared" si="7"/>
        <v>4</v>
      </c>
      <c r="H154" s="9">
        <f>COUNTIF(需要的包数!$C$2:$C$67,包明细!F154)</f>
        <v>1</v>
      </c>
    </row>
    <row r="155" spans="1:8">
      <c r="A155" s="9" t="s">
        <v>47</v>
      </c>
      <c r="B155" s="9" t="s">
        <v>53</v>
      </c>
      <c r="C155" s="9" t="s">
        <v>334</v>
      </c>
      <c r="D155" s="9">
        <v>2</v>
      </c>
      <c r="E155" s="9">
        <f>VLOOKUP(F155,需要的包数!C:D,2,FALSE)</f>
        <v>1</v>
      </c>
      <c r="F155" s="9" t="str">
        <f t="shared" si="6"/>
        <v>脑外科器械钻孔引流包（31件）</v>
      </c>
      <c r="G155" s="9">
        <f t="shared" si="7"/>
        <v>2</v>
      </c>
      <c r="H155" s="9">
        <f>COUNTIF(需要的包数!$C$2:$C$67,包明细!F155)</f>
        <v>1</v>
      </c>
    </row>
    <row r="156" spans="1:8">
      <c r="A156" t="s">
        <v>17</v>
      </c>
      <c r="B156" t="s">
        <v>18</v>
      </c>
      <c r="C156" t="s">
        <v>138</v>
      </c>
      <c r="D156">
        <v>1</v>
      </c>
      <c r="E156" s="9">
        <f>VLOOKUP(F156,需要的包数!C:D,2,FALSE)</f>
        <v>2</v>
      </c>
      <c r="F156" t="str">
        <f t="shared" si="6"/>
        <v>肛肠科器械肛肠科包（15件）</v>
      </c>
      <c r="G156">
        <f t="shared" si="7"/>
        <v>2</v>
      </c>
      <c r="H156" s="9">
        <f>COUNTIF(需要的包数!$C$2:$C$67,包明细!F156)</f>
        <v>1</v>
      </c>
    </row>
    <row r="157" spans="1:8">
      <c r="A157" t="s">
        <v>8</v>
      </c>
      <c r="B157" t="s">
        <v>12</v>
      </c>
      <c r="C157" t="s">
        <v>324</v>
      </c>
      <c r="D157">
        <v>1</v>
      </c>
      <c r="E157" s="9">
        <f>VLOOKUP(F157,需要的包数!C:D,2,FALSE)</f>
        <v>2</v>
      </c>
      <c r="F157" t="str">
        <f t="shared" si="6"/>
        <v>妇科器械子宫包（48件）</v>
      </c>
      <c r="G157">
        <f t="shared" si="7"/>
        <v>2</v>
      </c>
      <c r="H157" s="9">
        <f>COUNTIF(需要的包数!$C$2:$C$67,包明细!F157)</f>
        <v>1</v>
      </c>
    </row>
    <row r="158" spans="1:8">
      <c r="A158" s="9" t="s">
        <v>5</v>
      </c>
      <c r="B158" s="9" t="s">
        <v>6</v>
      </c>
      <c r="C158" s="9" t="s">
        <v>173</v>
      </c>
      <c r="D158" s="9">
        <v>2</v>
      </c>
      <c r="E158" s="9">
        <f>VLOOKUP(F158,需要的包数!C:D,2,FALSE)</f>
        <v>2</v>
      </c>
      <c r="F158" s="9" t="str">
        <f t="shared" si="6"/>
        <v>产科器械产包（37件）</v>
      </c>
      <c r="G158" s="9">
        <f t="shared" si="7"/>
        <v>4</v>
      </c>
      <c r="H158" s="9">
        <f>COUNTIF(需要的包数!$C$2:$C$67,包明细!F158)</f>
        <v>1</v>
      </c>
    </row>
    <row r="159" spans="1:8">
      <c r="A159" s="9" t="s">
        <v>78</v>
      </c>
      <c r="B159" s="9" t="s">
        <v>81</v>
      </c>
      <c r="C159" s="9" t="s">
        <v>134</v>
      </c>
      <c r="D159" s="9">
        <v>2</v>
      </c>
      <c r="E159" s="9">
        <f>VLOOKUP(F159,需要的包数!C:D,2,FALSE)</f>
        <v>1</v>
      </c>
      <c r="F159" s="9" t="str">
        <f t="shared" si="6"/>
        <v>胸外科器械食道A包（66件）</v>
      </c>
      <c r="G159" s="9">
        <f t="shared" si="7"/>
        <v>2</v>
      </c>
      <c r="H159" s="9">
        <f>COUNTIF(需要的包数!$C$2:$C$67,包明细!F159)</f>
        <v>1</v>
      </c>
    </row>
    <row r="160" spans="1:8">
      <c r="A160" s="9" t="s">
        <v>54</v>
      </c>
      <c r="B160" s="9" t="s">
        <v>60</v>
      </c>
      <c r="C160" s="9" t="s">
        <v>134</v>
      </c>
      <c r="D160" s="9">
        <v>1</v>
      </c>
      <c r="E160" s="9">
        <f>VLOOKUP(F160,需要的包数!C:D,2,FALSE)</f>
        <v>4</v>
      </c>
      <c r="F160" s="9" t="str">
        <f t="shared" si="6"/>
        <v>普外科器械腹器包（44件）</v>
      </c>
      <c r="G160" s="9">
        <f t="shared" si="7"/>
        <v>4</v>
      </c>
      <c r="H160" s="9">
        <f>COUNTIF(需要的包数!$C$2:$C$67,包明细!F160)</f>
        <v>1</v>
      </c>
    </row>
    <row r="161" spans="1:8">
      <c r="A161" t="s">
        <v>8</v>
      </c>
      <c r="B161" t="s">
        <v>12</v>
      </c>
      <c r="C161" t="s">
        <v>311</v>
      </c>
      <c r="D161">
        <v>1</v>
      </c>
      <c r="E161" s="9">
        <f>VLOOKUP(F161,需要的包数!C:D,2,FALSE)</f>
        <v>2</v>
      </c>
      <c r="F161" t="str">
        <f t="shared" si="6"/>
        <v>妇科器械子宫包（48件）</v>
      </c>
      <c r="G161">
        <f t="shared" si="7"/>
        <v>2</v>
      </c>
      <c r="H161" s="9">
        <f>COUNTIF(需要的包数!$C$2:$C$67,包明细!F161)</f>
        <v>1</v>
      </c>
    </row>
    <row r="162" spans="1:8">
      <c r="A162" t="s">
        <v>8</v>
      </c>
      <c r="B162" t="s">
        <v>12</v>
      </c>
      <c r="C162" t="s">
        <v>262</v>
      </c>
      <c r="D162">
        <v>1</v>
      </c>
      <c r="E162" s="9">
        <f>VLOOKUP(F162,需要的包数!C:D,2,FALSE)</f>
        <v>2</v>
      </c>
      <c r="F162" t="str">
        <f t="shared" si="6"/>
        <v>妇科器械子宫包（48件）</v>
      </c>
      <c r="G162">
        <f t="shared" si="7"/>
        <v>2</v>
      </c>
      <c r="H162" s="9">
        <f>COUNTIF(需要的包数!$C$2:$C$67,包明细!F162)</f>
        <v>1</v>
      </c>
    </row>
    <row r="163" spans="1:8">
      <c r="A163" t="s">
        <v>8</v>
      </c>
      <c r="B163" t="s">
        <v>12</v>
      </c>
      <c r="C163" t="s">
        <v>120</v>
      </c>
      <c r="D163">
        <v>4</v>
      </c>
      <c r="E163" s="9">
        <f>VLOOKUP(F163,需要的包数!C:D,2,FALSE)</f>
        <v>2</v>
      </c>
      <c r="F163" t="str">
        <f t="shared" si="6"/>
        <v>妇科器械子宫包（48件）</v>
      </c>
      <c r="G163">
        <f t="shared" si="7"/>
        <v>8</v>
      </c>
      <c r="H163" s="9">
        <f>COUNTIF(需要的包数!$C$2:$C$67,包明细!F163)</f>
        <v>1</v>
      </c>
    </row>
    <row r="164" spans="1:8">
      <c r="A164" s="9" t="s">
        <v>40</v>
      </c>
      <c r="B164" s="9" t="s">
        <v>42</v>
      </c>
      <c r="C164" s="9" t="s">
        <v>104</v>
      </c>
      <c r="D164" s="9">
        <v>4</v>
      </c>
      <c r="E164" s="9">
        <f>VLOOKUP(F164,需要的包数!C:D,2,FALSE)</f>
        <v>2</v>
      </c>
      <c r="F164" s="9" t="str">
        <f t="shared" si="6"/>
        <v>甲乳科器械甲状腺包（37件）</v>
      </c>
      <c r="G164" s="9">
        <f t="shared" si="7"/>
        <v>8</v>
      </c>
      <c r="H164" s="9">
        <f>COUNTIF(需要的包数!$C$2:$C$67,包明细!F164)</f>
        <v>1</v>
      </c>
    </row>
    <row r="165" spans="1:8">
      <c r="A165" t="s">
        <v>8</v>
      </c>
      <c r="B165" t="s">
        <v>12</v>
      </c>
      <c r="C165" t="s">
        <v>184</v>
      </c>
      <c r="D165">
        <v>4</v>
      </c>
      <c r="E165" s="9">
        <f>VLOOKUP(F165,需要的包数!C:D,2,FALSE)</f>
        <v>2</v>
      </c>
      <c r="F165" t="str">
        <f t="shared" si="6"/>
        <v>妇科器械子宫包（48件）</v>
      </c>
      <c r="G165">
        <f t="shared" si="7"/>
        <v>8</v>
      </c>
      <c r="H165" s="9">
        <f>COUNTIF(需要的包数!$C$2:$C$67,包明细!F165)</f>
        <v>1</v>
      </c>
    </row>
    <row r="166" spans="1:8">
      <c r="A166" t="s">
        <v>8</v>
      </c>
      <c r="B166" t="s">
        <v>12</v>
      </c>
      <c r="C166" t="s">
        <v>317</v>
      </c>
      <c r="D166">
        <v>2</v>
      </c>
      <c r="E166" s="9">
        <f>VLOOKUP(F166,需要的包数!C:D,2,FALSE)</f>
        <v>2</v>
      </c>
      <c r="F166" t="str">
        <f t="shared" si="6"/>
        <v>妇科器械子宫包（48件）</v>
      </c>
      <c r="G166">
        <f t="shared" si="7"/>
        <v>4</v>
      </c>
      <c r="H166" s="9">
        <f>COUNTIF(需要的包数!$C$2:$C$67,包明细!F166)</f>
        <v>1</v>
      </c>
    </row>
    <row r="167" spans="1:8">
      <c r="A167" s="9" t="s">
        <v>40</v>
      </c>
      <c r="B167" s="9" t="s">
        <v>42</v>
      </c>
      <c r="C167" s="9" t="s">
        <v>282</v>
      </c>
      <c r="D167" s="9">
        <v>6</v>
      </c>
      <c r="E167" s="9">
        <f>VLOOKUP(F167,需要的包数!C:D,2,FALSE)</f>
        <v>2</v>
      </c>
      <c r="F167" s="9" t="str">
        <f t="shared" si="6"/>
        <v>甲乳科器械甲状腺包（37件）</v>
      </c>
      <c r="G167" s="9">
        <f t="shared" si="7"/>
        <v>12</v>
      </c>
      <c r="H167" s="9">
        <f>COUNTIF(需要的包数!$C$2:$C$67,包明细!F167)</f>
        <v>1</v>
      </c>
    </row>
    <row r="168" spans="1:8">
      <c r="A168" s="9" t="s">
        <v>47</v>
      </c>
      <c r="B168" s="9" t="s">
        <v>53</v>
      </c>
      <c r="C168" s="9" t="s">
        <v>282</v>
      </c>
      <c r="D168" s="9">
        <v>6</v>
      </c>
      <c r="E168" s="9">
        <f>VLOOKUP(F168,需要的包数!C:D,2,FALSE)</f>
        <v>1</v>
      </c>
      <c r="F168" s="9" t="str">
        <f t="shared" si="6"/>
        <v>脑外科器械钻孔引流包（31件）</v>
      </c>
      <c r="G168" s="9">
        <f t="shared" si="7"/>
        <v>6</v>
      </c>
      <c r="H168" s="9">
        <f>COUNTIF(需要的包数!$C$2:$C$67,包明细!F168)</f>
        <v>1</v>
      </c>
    </row>
    <row r="169" spans="1:8">
      <c r="A169" s="9" t="s">
        <v>8</v>
      </c>
      <c r="B169" s="9" t="s">
        <v>12</v>
      </c>
      <c r="C169" s="9" t="s">
        <v>173</v>
      </c>
      <c r="D169" s="9">
        <v>2</v>
      </c>
      <c r="E169" s="9">
        <f>VLOOKUP(F169,需要的包数!C:D,2,FALSE)</f>
        <v>2</v>
      </c>
      <c r="F169" s="9" t="str">
        <f t="shared" si="6"/>
        <v>妇科器械子宫包（48件）</v>
      </c>
      <c r="G169" s="9">
        <f t="shared" si="7"/>
        <v>4</v>
      </c>
      <c r="H169" s="9">
        <f>COUNTIF(需要的包数!$C$2:$C$67,包明细!F169)</f>
        <v>1</v>
      </c>
    </row>
    <row r="170" spans="1:8">
      <c r="A170" s="9" t="s">
        <v>40</v>
      </c>
      <c r="B170" s="9" t="s">
        <v>42</v>
      </c>
      <c r="C170" s="9" t="s">
        <v>173</v>
      </c>
      <c r="D170" s="9">
        <v>2</v>
      </c>
      <c r="E170" s="9">
        <f>VLOOKUP(F170,需要的包数!C:D,2,FALSE)</f>
        <v>2</v>
      </c>
      <c r="F170" s="9" t="str">
        <f t="shared" si="6"/>
        <v>甲乳科器械甲状腺包（37件）</v>
      </c>
      <c r="G170" s="9">
        <f t="shared" si="7"/>
        <v>4</v>
      </c>
      <c r="H170" s="9">
        <f>COUNTIF(需要的包数!$C$2:$C$67,包明细!F170)</f>
        <v>1</v>
      </c>
    </row>
    <row r="171" spans="1:8">
      <c r="A171" s="9" t="s">
        <v>47</v>
      </c>
      <c r="B171" s="9" t="s">
        <v>52</v>
      </c>
      <c r="C171" s="9" t="s">
        <v>334</v>
      </c>
      <c r="D171" s="9">
        <v>1</v>
      </c>
      <c r="E171" s="9">
        <f>VLOOKUP(F171,需要的包数!C:D,2,FALSE)</f>
        <v>1</v>
      </c>
      <c r="F171" s="9" t="str">
        <f t="shared" si="6"/>
        <v>脑外科器械气切包（12件）</v>
      </c>
      <c r="G171" s="9">
        <f t="shared" si="7"/>
        <v>1</v>
      </c>
      <c r="H171" s="9">
        <f>COUNTIF(需要的包数!$C$2:$C$67,包明细!F171)</f>
        <v>1</v>
      </c>
    </row>
    <row r="172" spans="1:8">
      <c r="A172" t="s">
        <v>8</v>
      </c>
      <c r="B172" t="s">
        <v>12</v>
      </c>
      <c r="C172" t="s">
        <v>320</v>
      </c>
      <c r="D172">
        <v>2</v>
      </c>
      <c r="E172" s="9">
        <f>VLOOKUP(F172,需要的包数!C:D,2,FALSE)</f>
        <v>2</v>
      </c>
      <c r="F172" t="str">
        <f t="shared" si="6"/>
        <v>妇科器械子宫包（48件）</v>
      </c>
      <c r="G172">
        <f t="shared" si="7"/>
        <v>4</v>
      </c>
      <c r="H172" s="9">
        <f>COUNTIF(需要的包数!$C$2:$C$67,包明细!F172)</f>
        <v>1</v>
      </c>
    </row>
    <row r="173" spans="1:8">
      <c r="A173" s="9" t="s">
        <v>19</v>
      </c>
      <c r="B173" s="9" t="s">
        <v>36</v>
      </c>
      <c r="C173" s="9" t="s">
        <v>173</v>
      </c>
      <c r="D173" s="9">
        <v>2</v>
      </c>
      <c r="E173" s="9">
        <f>VLOOKUP(F173,需要的包数!C:D,2,FALSE)</f>
        <v>2</v>
      </c>
      <c r="F173" s="9" t="str">
        <f t="shared" si="6"/>
        <v>骨科器械腰椎包（55件)</v>
      </c>
      <c r="G173" s="9">
        <f t="shared" si="7"/>
        <v>4</v>
      </c>
      <c r="H173" s="9">
        <f>COUNTIF(需要的包数!$C$2:$C$67,包明细!F173)</f>
        <v>1</v>
      </c>
    </row>
    <row r="174" spans="1:8">
      <c r="A174" t="s">
        <v>8</v>
      </c>
      <c r="B174" t="s">
        <v>11</v>
      </c>
      <c r="C174" t="s">
        <v>318</v>
      </c>
      <c r="D174">
        <v>1</v>
      </c>
      <c r="E174" s="9">
        <f>VLOOKUP(F174,需要的包数!C:D,2,FALSE)</f>
        <v>2</v>
      </c>
      <c r="F174" t="str">
        <f t="shared" si="6"/>
        <v>妇科器械人流包（27件）</v>
      </c>
      <c r="G174">
        <f t="shared" si="7"/>
        <v>2</v>
      </c>
      <c r="H174" s="9">
        <f>COUNTIF(需要的包数!$C$2:$C$67,包明细!F174)</f>
        <v>1</v>
      </c>
    </row>
    <row r="175" spans="1:8">
      <c r="A175" s="9" t="s">
        <v>47</v>
      </c>
      <c r="B175" s="9" t="s">
        <v>50</v>
      </c>
      <c r="C175" s="9" t="s">
        <v>334</v>
      </c>
      <c r="D175" s="9">
        <v>2</v>
      </c>
      <c r="E175" s="9">
        <f>VLOOKUP(F175,需要的包数!C:D,2,FALSE)</f>
        <v>1</v>
      </c>
      <c r="F175" s="9" t="str">
        <f t="shared" si="6"/>
        <v>脑外科器械开颅包（63件）</v>
      </c>
      <c r="G175" s="9">
        <f t="shared" si="7"/>
        <v>2</v>
      </c>
      <c r="H175" s="9">
        <f>COUNTIF(需要的包数!$C$2:$C$67,包明细!F175)</f>
        <v>1</v>
      </c>
    </row>
    <row r="176" spans="1:8">
      <c r="A176" t="s">
        <v>8</v>
      </c>
      <c r="B176" t="s">
        <v>11</v>
      </c>
      <c r="C176" t="s">
        <v>193</v>
      </c>
      <c r="D176">
        <v>1</v>
      </c>
      <c r="E176" s="9">
        <f>VLOOKUP(F176,需要的包数!C:D,2,FALSE)</f>
        <v>2</v>
      </c>
      <c r="F176" t="str">
        <f t="shared" si="6"/>
        <v>妇科器械人流包（27件）</v>
      </c>
      <c r="G176">
        <f t="shared" si="7"/>
        <v>2</v>
      </c>
      <c r="H176" s="9">
        <f>COUNTIF(需要的包数!$C$2:$C$67,包明细!F176)</f>
        <v>1</v>
      </c>
    </row>
    <row r="177" spans="1:8">
      <c r="A177" t="s">
        <v>8</v>
      </c>
      <c r="B177" t="s">
        <v>11</v>
      </c>
      <c r="C177" t="s">
        <v>152</v>
      </c>
      <c r="D177">
        <v>1</v>
      </c>
      <c r="E177" s="9">
        <f>VLOOKUP(F177,需要的包数!C:D,2,FALSE)</f>
        <v>2</v>
      </c>
      <c r="F177" t="str">
        <f t="shared" si="6"/>
        <v>妇科器械人流包（27件）</v>
      </c>
      <c r="G177">
        <f t="shared" si="7"/>
        <v>2</v>
      </c>
      <c r="H177" s="9">
        <f>COUNTIF(需要的包数!$C$2:$C$67,包明细!F177)</f>
        <v>1</v>
      </c>
    </row>
    <row r="178" spans="1:8">
      <c r="A178" t="s">
        <v>8</v>
      </c>
      <c r="B178" t="s">
        <v>11</v>
      </c>
      <c r="C178" t="s">
        <v>213</v>
      </c>
      <c r="D178">
        <v>1</v>
      </c>
      <c r="E178" s="9">
        <f>VLOOKUP(F178,需要的包数!C:D,2,FALSE)</f>
        <v>2</v>
      </c>
      <c r="F178" t="str">
        <f t="shared" si="6"/>
        <v>妇科器械人流包（27件）</v>
      </c>
      <c r="G178">
        <f t="shared" si="7"/>
        <v>2</v>
      </c>
      <c r="H178" s="9">
        <f>COUNTIF(需要的包数!$C$2:$C$67,包明细!F178)</f>
        <v>1</v>
      </c>
    </row>
    <row r="179" spans="1:8">
      <c r="A179" t="s">
        <v>8</v>
      </c>
      <c r="B179" t="s">
        <v>11</v>
      </c>
      <c r="C179" t="s">
        <v>221</v>
      </c>
      <c r="D179">
        <v>1</v>
      </c>
      <c r="E179" s="9">
        <f>VLOOKUP(F179,需要的包数!C:D,2,FALSE)</f>
        <v>2</v>
      </c>
      <c r="F179" t="str">
        <f t="shared" si="6"/>
        <v>妇科器械人流包（27件）</v>
      </c>
      <c r="G179">
        <f t="shared" si="7"/>
        <v>2</v>
      </c>
      <c r="H179" s="9">
        <f>COUNTIF(需要的包数!$C$2:$C$67,包明细!F179)</f>
        <v>1</v>
      </c>
    </row>
    <row r="180" spans="1:8">
      <c r="A180" t="s">
        <v>8</v>
      </c>
      <c r="B180" t="s">
        <v>11</v>
      </c>
      <c r="C180" t="s">
        <v>216</v>
      </c>
      <c r="D180">
        <v>3</v>
      </c>
      <c r="E180" s="9">
        <f>VLOOKUP(F180,需要的包数!C:D,2,FALSE)</f>
        <v>2</v>
      </c>
      <c r="F180" t="str">
        <f t="shared" si="6"/>
        <v>妇科器械人流包（27件）</v>
      </c>
      <c r="G180">
        <f t="shared" si="7"/>
        <v>6</v>
      </c>
      <c r="H180" s="9">
        <f>COUNTIF(需要的包数!$C$2:$C$67,包明细!F180)</f>
        <v>1</v>
      </c>
    </row>
    <row r="181" spans="1:8">
      <c r="A181" t="s">
        <v>8</v>
      </c>
      <c r="B181" t="s">
        <v>11</v>
      </c>
      <c r="C181" t="s">
        <v>236</v>
      </c>
      <c r="D181">
        <v>1</v>
      </c>
      <c r="E181" s="9">
        <f>VLOOKUP(F181,需要的包数!C:D,2,FALSE)</f>
        <v>2</v>
      </c>
      <c r="F181" t="str">
        <f t="shared" si="6"/>
        <v>妇科器械人流包（27件）</v>
      </c>
      <c r="G181">
        <f t="shared" si="7"/>
        <v>2</v>
      </c>
      <c r="H181" s="9">
        <f>COUNTIF(需要的包数!$C$2:$C$67,包明细!F181)</f>
        <v>1</v>
      </c>
    </row>
    <row r="182" spans="1:8">
      <c r="A182" t="s">
        <v>8</v>
      </c>
      <c r="B182" t="s">
        <v>11</v>
      </c>
      <c r="C182" t="s">
        <v>150</v>
      </c>
      <c r="D182">
        <v>12</v>
      </c>
      <c r="E182" s="9">
        <f>VLOOKUP(F182,需要的包数!C:D,2,FALSE)</f>
        <v>2</v>
      </c>
      <c r="F182" t="str">
        <f t="shared" si="6"/>
        <v>妇科器械人流包（27件）</v>
      </c>
      <c r="G182">
        <f t="shared" si="7"/>
        <v>24</v>
      </c>
      <c r="H182" s="9">
        <f>COUNTIF(需要的包数!$C$2:$C$67,包明细!F182)</f>
        <v>1</v>
      </c>
    </row>
    <row r="183" spans="1:8">
      <c r="A183" t="s">
        <v>8</v>
      </c>
      <c r="B183" t="s">
        <v>11</v>
      </c>
      <c r="C183" t="s">
        <v>163</v>
      </c>
      <c r="D183">
        <v>2</v>
      </c>
      <c r="E183" s="9">
        <f>VLOOKUP(F183,需要的包数!C:D,2,FALSE)</f>
        <v>2</v>
      </c>
      <c r="F183" t="str">
        <f t="shared" si="6"/>
        <v>妇科器械人流包（27件）</v>
      </c>
      <c r="G183">
        <f t="shared" si="7"/>
        <v>4</v>
      </c>
      <c r="H183" s="9">
        <f>COUNTIF(需要的包数!$C$2:$C$67,包明细!F183)</f>
        <v>1</v>
      </c>
    </row>
    <row r="184" spans="1:8">
      <c r="A184" t="s">
        <v>8</v>
      </c>
      <c r="B184" t="s">
        <v>11</v>
      </c>
      <c r="C184" t="s">
        <v>244</v>
      </c>
      <c r="D184">
        <v>1</v>
      </c>
      <c r="E184" s="9">
        <f>VLOOKUP(F184,需要的包数!C:D,2,FALSE)</f>
        <v>2</v>
      </c>
      <c r="F184" t="str">
        <f t="shared" si="6"/>
        <v>妇科器械人流包（27件）</v>
      </c>
      <c r="G184">
        <f t="shared" si="7"/>
        <v>2</v>
      </c>
      <c r="H184" s="9">
        <f>COUNTIF(需要的包数!$C$2:$C$67,包明细!F184)</f>
        <v>1</v>
      </c>
    </row>
    <row r="185" spans="1:8">
      <c r="A185" t="s">
        <v>8</v>
      </c>
      <c r="B185" t="s">
        <v>10</v>
      </c>
      <c r="C185" t="s">
        <v>324</v>
      </c>
      <c r="D185">
        <v>2</v>
      </c>
      <c r="E185" s="9">
        <f>VLOOKUP(F185,需要的包数!C:D,2,FALSE)</f>
        <v>1</v>
      </c>
      <c r="F185" t="str">
        <f t="shared" si="6"/>
        <v>妇科器械盆清包（8件）</v>
      </c>
      <c r="G185">
        <f t="shared" si="7"/>
        <v>2</v>
      </c>
      <c r="H185" s="9">
        <f>COUNTIF(需要的包数!$C$2:$C$67,包明细!F185)</f>
        <v>1</v>
      </c>
    </row>
    <row r="186" spans="1:8">
      <c r="A186" t="s">
        <v>8</v>
      </c>
      <c r="B186" t="s">
        <v>10</v>
      </c>
      <c r="C186" t="s">
        <v>301</v>
      </c>
      <c r="D186">
        <v>2</v>
      </c>
      <c r="E186" s="9">
        <f>VLOOKUP(F186,需要的包数!C:D,2,FALSE)</f>
        <v>1</v>
      </c>
      <c r="F186" t="str">
        <f t="shared" si="6"/>
        <v>妇科器械盆清包（8件）</v>
      </c>
      <c r="G186">
        <f t="shared" si="7"/>
        <v>2</v>
      </c>
      <c r="H186" s="9">
        <f>COUNTIF(需要的包数!$C$2:$C$67,包明细!F186)</f>
        <v>1</v>
      </c>
    </row>
    <row r="187" spans="1:8">
      <c r="A187" s="9" t="s">
        <v>19</v>
      </c>
      <c r="B187" s="9" t="s">
        <v>36</v>
      </c>
      <c r="C187" s="9" t="s">
        <v>334</v>
      </c>
      <c r="D187" s="9">
        <v>2</v>
      </c>
      <c r="E187" s="9">
        <f>VLOOKUP(F187,需要的包数!C:D,2,FALSE)</f>
        <v>2</v>
      </c>
      <c r="F187" s="9" t="str">
        <f t="shared" si="6"/>
        <v>骨科器械腰椎包（55件)</v>
      </c>
      <c r="G187" s="9">
        <f t="shared" si="7"/>
        <v>4</v>
      </c>
      <c r="H187" s="9">
        <f>COUNTIF(需要的包数!$C$2:$C$67,包明细!F187)</f>
        <v>1</v>
      </c>
    </row>
    <row r="188" spans="1:8">
      <c r="A188" t="s">
        <v>8</v>
      </c>
      <c r="B188" t="s">
        <v>10</v>
      </c>
      <c r="C188" t="s">
        <v>231</v>
      </c>
      <c r="D188">
        <v>2</v>
      </c>
      <c r="E188" s="9">
        <f>VLOOKUP(F188,需要的包数!C:D,2,FALSE)</f>
        <v>1</v>
      </c>
      <c r="F188" t="str">
        <f t="shared" si="6"/>
        <v>妇科器械盆清包（8件）</v>
      </c>
      <c r="G188">
        <f t="shared" si="7"/>
        <v>2</v>
      </c>
      <c r="H188" s="9">
        <f>COUNTIF(需要的包数!$C$2:$C$67,包明细!F188)</f>
        <v>1</v>
      </c>
    </row>
    <row r="189" spans="1:8">
      <c r="A189" t="s">
        <v>8</v>
      </c>
      <c r="B189" t="s">
        <v>9</v>
      </c>
      <c r="C189" t="s">
        <v>186</v>
      </c>
      <c r="D189">
        <v>6</v>
      </c>
      <c r="E189" s="9">
        <f>VLOOKUP(F189,需要的包数!C:D,2,FALSE)</f>
        <v>2</v>
      </c>
      <c r="F189" t="str">
        <f t="shared" si="6"/>
        <v>妇科器械金属导尿管（6件）</v>
      </c>
      <c r="G189">
        <f t="shared" si="7"/>
        <v>12</v>
      </c>
      <c r="H189" s="9">
        <f>COUNTIF(需要的包数!$C$2:$C$67,包明细!F189)</f>
        <v>1</v>
      </c>
    </row>
    <row r="190" spans="1:8">
      <c r="A190" s="9" t="s">
        <v>19</v>
      </c>
      <c r="B190" s="9" t="s">
        <v>32</v>
      </c>
      <c r="C190" s="9" t="s">
        <v>173</v>
      </c>
      <c r="D190" s="9">
        <v>2</v>
      </c>
      <c r="E190" s="9">
        <f>VLOOKUP(F190,需要的包数!C:D,2,FALSE)</f>
        <v>1</v>
      </c>
      <c r="F190" s="9" t="str">
        <f t="shared" si="6"/>
        <v>骨科器械颈椎包（65件）</v>
      </c>
      <c r="G190" s="9">
        <f t="shared" si="7"/>
        <v>2</v>
      </c>
      <c r="H190" s="9">
        <f>COUNTIF(需要的包数!$C$2:$C$67,包明细!F190)</f>
        <v>1</v>
      </c>
    </row>
    <row r="191" spans="1:8">
      <c r="A191" s="9" t="s">
        <v>40</v>
      </c>
      <c r="B191" s="9" t="s">
        <v>41</v>
      </c>
      <c r="C191" s="9" t="s">
        <v>104</v>
      </c>
      <c r="D191" s="9">
        <v>4</v>
      </c>
      <c r="E191" s="9">
        <f>VLOOKUP(F191,需要的包数!C:D,2,FALSE)</f>
        <v>1</v>
      </c>
      <c r="F191" s="9" t="str">
        <f t="shared" si="6"/>
        <v>甲乳科器械甲亢包（29件）</v>
      </c>
      <c r="G191" s="9">
        <f t="shared" si="7"/>
        <v>4</v>
      </c>
      <c r="H191" s="9">
        <f>COUNTIF(需要的包数!$C$2:$C$67,包明细!F191)</f>
        <v>1</v>
      </c>
    </row>
    <row r="192" spans="1:8">
      <c r="A192" s="9" t="s">
        <v>47</v>
      </c>
      <c r="B192" s="9" t="s">
        <v>50</v>
      </c>
      <c r="C192" s="9" t="s">
        <v>282</v>
      </c>
      <c r="D192" s="9">
        <v>4</v>
      </c>
      <c r="E192" s="9">
        <f>VLOOKUP(F192,需要的包数!C:D,2,FALSE)</f>
        <v>1</v>
      </c>
      <c r="F192" s="9" t="str">
        <f t="shared" si="6"/>
        <v>脑外科器械开颅包（63件）</v>
      </c>
      <c r="G192" s="9">
        <f t="shared" si="7"/>
        <v>4</v>
      </c>
      <c r="H192" s="9">
        <f>COUNTIF(需要的包数!$C$2:$C$67,包明细!F192)</f>
        <v>1</v>
      </c>
    </row>
    <row r="193" spans="1:8">
      <c r="A193" s="9" t="s">
        <v>19</v>
      </c>
      <c r="B193" s="9" t="s">
        <v>34</v>
      </c>
      <c r="C193" s="9" t="s">
        <v>282</v>
      </c>
      <c r="D193" s="9">
        <v>2</v>
      </c>
      <c r="E193" s="9">
        <f>VLOOKUP(F193,需要的包数!C:D,2,FALSE)</f>
        <v>2</v>
      </c>
      <c r="F193" s="9" t="str">
        <f t="shared" si="6"/>
        <v>骨科器械内固定取出包（42件）</v>
      </c>
      <c r="G193" s="9">
        <f t="shared" si="7"/>
        <v>4</v>
      </c>
      <c r="H193" s="9">
        <f>COUNTIF(需要的包数!$C$2:$C$67,包明细!F193)</f>
        <v>1</v>
      </c>
    </row>
    <row r="194" spans="1:8">
      <c r="A194" t="s">
        <v>40</v>
      </c>
      <c r="B194" t="s">
        <v>42</v>
      </c>
      <c r="C194" t="s">
        <v>184</v>
      </c>
      <c r="D194">
        <v>4</v>
      </c>
      <c r="E194" s="9">
        <f>VLOOKUP(F194,需要的包数!C:D,2,FALSE)</f>
        <v>2</v>
      </c>
      <c r="F194" t="str">
        <f t="shared" si="6"/>
        <v>甲乳科器械甲状腺包（37件）</v>
      </c>
      <c r="G194">
        <f t="shared" si="7"/>
        <v>8</v>
      </c>
      <c r="H194" s="9">
        <f>COUNTIF(需要的包数!$C$2:$C$67,包明细!F194)</f>
        <v>1</v>
      </c>
    </row>
    <row r="195" spans="1:8">
      <c r="A195" t="s">
        <v>40</v>
      </c>
      <c r="B195" t="s">
        <v>42</v>
      </c>
      <c r="C195" t="s">
        <v>200</v>
      </c>
      <c r="D195">
        <v>2</v>
      </c>
      <c r="E195" s="9">
        <f>VLOOKUP(F195,需要的包数!C:D,2,FALSE)</f>
        <v>2</v>
      </c>
      <c r="F195" t="str">
        <f t="shared" ref="F195:F210" si="8">A195&amp;B195</f>
        <v>甲乳科器械甲状腺包（37件）</v>
      </c>
      <c r="G195">
        <f t="shared" ref="G195:G210" si="9">E195*D195</f>
        <v>4</v>
      </c>
      <c r="H195" s="9">
        <f>COUNTIF(需要的包数!$C$2:$C$67,包明细!F195)</f>
        <v>1</v>
      </c>
    </row>
    <row r="196" spans="1:8">
      <c r="A196" t="s">
        <v>40</v>
      </c>
      <c r="B196" t="s">
        <v>42</v>
      </c>
      <c r="C196" t="s">
        <v>323</v>
      </c>
      <c r="D196">
        <v>1</v>
      </c>
      <c r="E196" s="9">
        <f>VLOOKUP(F196,需要的包数!C:D,2,FALSE)</f>
        <v>2</v>
      </c>
      <c r="F196" t="str">
        <f t="shared" si="8"/>
        <v>甲乳科器械甲状腺包（37件）</v>
      </c>
      <c r="G196">
        <f t="shared" si="9"/>
        <v>2</v>
      </c>
      <c r="H196" s="9">
        <f>COUNTIF(需要的包数!$C$2:$C$67,包明细!F196)</f>
        <v>1</v>
      </c>
    </row>
    <row r="197" spans="1:8">
      <c r="A197" s="9" t="s">
        <v>43</v>
      </c>
      <c r="B197" s="9" t="s">
        <v>44</v>
      </c>
      <c r="C197" s="9" t="s">
        <v>173</v>
      </c>
      <c r="D197" s="9">
        <v>2</v>
      </c>
      <c r="E197" s="9">
        <f>VLOOKUP(F197,需要的包数!C:D,2,FALSE)</f>
        <v>1</v>
      </c>
      <c r="F197" s="9" t="str">
        <f t="shared" si="8"/>
        <v>口腔科器械口腔包（37件）</v>
      </c>
      <c r="G197" s="9">
        <f t="shared" si="9"/>
        <v>2</v>
      </c>
      <c r="H197" s="9">
        <f>COUNTIF(需要的包数!$C$2:$C$67,包明细!F197)</f>
        <v>1</v>
      </c>
    </row>
    <row r="198" spans="1:8">
      <c r="A198" t="s">
        <v>40</v>
      </c>
      <c r="B198" t="s">
        <v>42</v>
      </c>
      <c r="C198" t="s">
        <v>261</v>
      </c>
      <c r="D198">
        <v>1</v>
      </c>
      <c r="E198" s="9">
        <f>VLOOKUP(F198,需要的包数!C:D,2,FALSE)</f>
        <v>2</v>
      </c>
      <c r="F198" t="str">
        <f t="shared" si="8"/>
        <v>甲乳科器械甲状腺包（37件）</v>
      </c>
      <c r="G198">
        <f t="shared" si="9"/>
        <v>2</v>
      </c>
      <c r="H198" s="9">
        <f>COUNTIF(需要的包数!$C$2:$C$67,包明细!F198)</f>
        <v>1</v>
      </c>
    </row>
    <row r="199" spans="1:8">
      <c r="A199" t="s">
        <v>40</v>
      </c>
      <c r="B199" t="s">
        <v>42</v>
      </c>
      <c r="C199" t="s">
        <v>311</v>
      </c>
      <c r="D199">
        <v>1</v>
      </c>
      <c r="E199" s="9">
        <f>VLOOKUP(F199,需要的包数!C:D,2,FALSE)</f>
        <v>2</v>
      </c>
      <c r="F199" t="str">
        <f t="shared" si="8"/>
        <v>甲乳科器械甲状腺包（37件）</v>
      </c>
      <c r="G199">
        <f t="shared" si="9"/>
        <v>2</v>
      </c>
      <c r="H199" s="9">
        <f>COUNTIF(需要的包数!$C$2:$C$67,包明细!F199)</f>
        <v>1</v>
      </c>
    </row>
    <row r="200" spans="1:8">
      <c r="A200" t="s">
        <v>40</v>
      </c>
      <c r="B200" t="s">
        <v>42</v>
      </c>
      <c r="C200" t="s">
        <v>118</v>
      </c>
      <c r="D200">
        <v>2</v>
      </c>
      <c r="E200" s="9">
        <f>VLOOKUP(F200,需要的包数!C:D,2,FALSE)</f>
        <v>2</v>
      </c>
      <c r="F200" t="str">
        <f t="shared" si="8"/>
        <v>甲乳科器械甲状腺包（37件）</v>
      </c>
      <c r="G200">
        <f t="shared" si="9"/>
        <v>4</v>
      </c>
      <c r="H200" s="9">
        <f>COUNTIF(需要的包数!$C$2:$C$67,包明细!F200)</f>
        <v>1</v>
      </c>
    </row>
    <row r="201" spans="1:8">
      <c r="A201" s="9" t="s">
        <v>54</v>
      </c>
      <c r="B201" s="9" t="s">
        <v>61</v>
      </c>
      <c r="C201" s="9" t="s">
        <v>134</v>
      </c>
      <c r="D201" s="9">
        <v>1</v>
      </c>
      <c r="E201" s="9">
        <f>VLOOKUP(F201,需要的包数!C:D,2,FALSE)</f>
        <v>2</v>
      </c>
      <c r="F201" s="9" t="str">
        <f t="shared" si="8"/>
        <v>普外科器械阑尾包（36件）</v>
      </c>
      <c r="G201" s="9">
        <f t="shared" si="9"/>
        <v>2</v>
      </c>
      <c r="H201" s="9">
        <f>COUNTIF(需要的包数!$C$2:$C$67,包明细!F201)</f>
        <v>1</v>
      </c>
    </row>
    <row r="202" spans="1:8">
      <c r="A202" s="9" t="s">
        <v>19</v>
      </c>
      <c r="B202" s="9" t="s">
        <v>32</v>
      </c>
      <c r="C202" s="9" t="s">
        <v>334</v>
      </c>
      <c r="D202" s="9">
        <v>2</v>
      </c>
      <c r="E202" s="9">
        <f>VLOOKUP(F202,需要的包数!C:D,2,FALSE)</f>
        <v>1</v>
      </c>
      <c r="F202" s="9" t="str">
        <f t="shared" si="8"/>
        <v>骨科器械颈椎包（65件）</v>
      </c>
      <c r="G202" s="9">
        <f t="shared" si="9"/>
        <v>2</v>
      </c>
      <c r="H202" s="9">
        <f>COUNTIF(需要的包数!$C$2:$C$67,包明细!F202)</f>
        <v>1</v>
      </c>
    </row>
    <row r="203" spans="1:8">
      <c r="A203" s="9" t="s">
        <v>19</v>
      </c>
      <c r="B203" s="9" t="s">
        <v>37</v>
      </c>
      <c r="C203" s="9" t="s">
        <v>282</v>
      </c>
      <c r="D203" s="9">
        <v>2</v>
      </c>
      <c r="E203" s="9">
        <f>VLOOKUP(F203,需要的包数!C:D,2,FALSE)</f>
        <v>1</v>
      </c>
      <c r="F203" s="9" t="str">
        <f t="shared" si="8"/>
        <v>骨科器械腰椎取内固定包（36件）</v>
      </c>
      <c r="G203" s="9">
        <f t="shared" si="9"/>
        <v>2</v>
      </c>
      <c r="H203" s="9">
        <f>COUNTIF(需要的包数!$C$2:$C$67,包明细!F203)</f>
        <v>1</v>
      </c>
    </row>
    <row r="204" spans="1:8">
      <c r="A204" t="s">
        <v>40</v>
      </c>
      <c r="B204" t="s">
        <v>41</v>
      </c>
      <c r="C204" t="s">
        <v>184</v>
      </c>
      <c r="D204">
        <v>8</v>
      </c>
      <c r="E204" s="9">
        <f>VLOOKUP(F204,需要的包数!C:D,2,FALSE)</f>
        <v>1</v>
      </c>
      <c r="F204" t="str">
        <f t="shared" si="8"/>
        <v>甲乳科器械甲亢包（29件）</v>
      </c>
      <c r="G204">
        <f t="shared" si="9"/>
        <v>8</v>
      </c>
      <c r="H204" s="9">
        <f>COUNTIF(需要的包数!$C$2:$C$67,包明细!F204)</f>
        <v>1</v>
      </c>
    </row>
    <row r="205" spans="1:8">
      <c r="A205" s="9" t="s">
        <v>47</v>
      </c>
      <c r="B205" s="9" t="s">
        <v>52</v>
      </c>
      <c r="C205" s="9" t="s">
        <v>104</v>
      </c>
      <c r="D205" s="9">
        <v>1</v>
      </c>
      <c r="E205" s="9">
        <f>VLOOKUP(F205,需要的包数!C:D,2,FALSE)</f>
        <v>1</v>
      </c>
      <c r="F205" s="9" t="str">
        <f t="shared" si="8"/>
        <v>脑外科器械气切包（12件）</v>
      </c>
      <c r="G205" s="9">
        <f t="shared" si="9"/>
        <v>1</v>
      </c>
      <c r="H205" s="9">
        <f>COUNTIF(需要的包数!$C$2:$C$67,包明细!F205)</f>
        <v>1</v>
      </c>
    </row>
    <row r="206" spans="1:8">
      <c r="A206" s="9" t="s">
        <v>19</v>
      </c>
      <c r="B206" s="9" t="s">
        <v>29</v>
      </c>
      <c r="C206" s="9" t="s">
        <v>335</v>
      </c>
      <c r="D206" s="9">
        <v>2</v>
      </c>
      <c r="E206" s="9">
        <f>VLOOKUP(F206,需要的包数!C:D,2,FALSE)</f>
        <v>2</v>
      </c>
      <c r="F206" s="9" t="str">
        <f t="shared" si="8"/>
        <v>骨科器械骨折包（50件）</v>
      </c>
      <c r="G206" s="9">
        <f t="shared" si="9"/>
        <v>4</v>
      </c>
      <c r="H206" s="9">
        <f>COUNTIF(需要的包数!$C$2:$C$67,包明细!F206)</f>
        <v>1</v>
      </c>
    </row>
    <row r="207" spans="1:8">
      <c r="A207" t="s">
        <v>40</v>
      </c>
      <c r="B207" t="s">
        <v>41</v>
      </c>
      <c r="C207" t="s">
        <v>200</v>
      </c>
      <c r="D207">
        <v>2</v>
      </c>
      <c r="E207" s="9">
        <f>VLOOKUP(F207,需要的包数!C:D,2,FALSE)</f>
        <v>1</v>
      </c>
      <c r="F207" t="str">
        <f t="shared" si="8"/>
        <v>甲乳科器械甲亢包（29件）</v>
      </c>
      <c r="G207">
        <f t="shared" si="9"/>
        <v>2</v>
      </c>
      <c r="H207" s="9">
        <f>COUNTIF(需要的包数!$C$2:$C$67,包明细!F207)</f>
        <v>1</v>
      </c>
    </row>
    <row r="208" spans="1:8">
      <c r="A208" t="s">
        <v>40</v>
      </c>
      <c r="B208" t="s">
        <v>41</v>
      </c>
      <c r="C208" t="s">
        <v>276</v>
      </c>
      <c r="D208">
        <v>1</v>
      </c>
      <c r="E208" s="9">
        <f>VLOOKUP(F208,需要的包数!C:D,2,FALSE)</f>
        <v>1</v>
      </c>
      <c r="F208" t="str">
        <f t="shared" si="8"/>
        <v>甲乳科器械甲亢包（29件）</v>
      </c>
      <c r="G208">
        <f t="shared" si="9"/>
        <v>1</v>
      </c>
      <c r="H208" s="9">
        <f>COUNTIF(需要的包数!$C$2:$C$67,包明细!F208)</f>
        <v>1</v>
      </c>
    </row>
    <row r="209" spans="1:8">
      <c r="A209" t="s">
        <v>45</v>
      </c>
      <c r="B209" t="s">
        <v>46</v>
      </c>
      <c r="C209" t="s">
        <v>336</v>
      </c>
      <c r="D209">
        <v>1</v>
      </c>
      <c r="E209" s="9">
        <f>VLOOKUP(F209,需要的包数!C:D,2,FALSE)</f>
        <v>4</v>
      </c>
      <c r="F209" t="str">
        <f t="shared" si="8"/>
        <v>泌尿外科器械电切包（6件）</v>
      </c>
      <c r="G209">
        <f t="shared" si="9"/>
        <v>4</v>
      </c>
      <c r="H209" s="9">
        <f>COUNTIF(需要的包数!$C$2:$C$67,包明细!F209)</f>
        <v>1</v>
      </c>
    </row>
    <row r="210" spans="1:8">
      <c r="A210" t="s">
        <v>45</v>
      </c>
      <c r="B210" t="s">
        <v>46</v>
      </c>
      <c r="C210" t="s">
        <v>333</v>
      </c>
      <c r="D210">
        <v>1</v>
      </c>
      <c r="E210" s="9">
        <f>VLOOKUP(F210,需要的包数!C:D,2,FALSE)</f>
        <v>4</v>
      </c>
      <c r="F210" t="str">
        <f t="shared" si="8"/>
        <v>泌尿外科器械电切包（6件）</v>
      </c>
      <c r="G210">
        <f t="shared" si="9"/>
        <v>4</v>
      </c>
      <c r="H210" s="9">
        <f>COUNTIF(需要的包数!$C$2:$C$67,包明细!F210)</f>
        <v>1</v>
      </c>
    </row>
    <row r="211" spans="1:8">
      <c r="A211" s="9" t="s">
        <v>54</v>
      </c>
      <c r="B211" s="9" t="s">
        <v>64</v>
      </c>
      <c r="C211" s="9" t="s">
        <v>134</v>
      </c>
      <c r="D211" s="9">
        <v>1</v>
      </c>
      <c r="E211" s="9">
        <f>VLOOKUP(F211,需要的包数!C:D,2,FALSE)</f>
        <v>2</v>
      </c>
      <c r="F211" s="9" t="str">
        <f t="shared" ref="F211:F219" si="10">A211&amp;B211</f>
        <v>普外科器械疝气包（38件）</v>
      </c>
      <c r="G211" s="9">
        <f t="shared" ref="G211:G219" si="11">E211*D211</f>
        <v>2</v>
      </c>
      <c r="H211" s="9">
        <f>COUNTIF(需要的包数!$C$2:$C$67,包明细!F211)</f>
        <v>1</v>
      </c>
    </row>
    <row r="212" spans="1:8">
      <c r="A212" t="s">
        <v>47</v>
      </c>
      <c r="B212" t="s">
        <v>48</v>
      </c>
      <c r="C212" t="s">
        <v>230</v>
      </c>
      <c r="D212">
        <v>1</v>
      </c>
      <c r="E212" s="9">
        <f>VLOOKUP(F212,需要的包数!C:D,2,FALSE)</f>
        <v>1</v>
      </c>
      <c r="F212" t="str">
        <f t="shared" si="10"/>
        <v>脑外科器械V-P分流通条（4件）</v>
      </c>
      <c r="G212">
        <f t="shared" si="11"/>
        <v>1</v>
      </c>
      <c r="H212" s="9">
        <f>COUNTIF(需要的包数!$C$2:$C$67,包明细!F212)</f>
        <v>1</v>
      </c>
    </row>
    <row r="213" spans="1:8">
      <c r="A213" t="s">
        <v>47</v>
      </c>
      <c r="B213" t="s">
        <v>48</v>
      </c>
      <c r="C213" t="s">
        <v>128</v>
      </c>
      <c r="D213">
        <v>1</v>
      </c>
      <c r="E213" s="9">
        <f>VLOOKUP(F213,需要的包数!C:D,2,FALSE)</f>
        <v>1</v>
      </c>
      <c r="F213" t="str">
        <f t="shared" si="10"/>
        <v>脑外科器械V-P分流通条（4件）</v>
      </c>
      <c r="G213">
        <f t="shared" si="11"/>
        <v>1</v>
      </c>
      <c r="H213" s="9">
        <f>COUNTIF(需要的包数!$C$2:$C$67,包明细!F213)</f>
        <v>1</v>
      </c>
    </row>
    <row r="214" spans="1:8">
      <c r="A214" t="s">
        <v>47</v>
      </c>
      <c r="B214" t="s">
        <v>48</v>
      </c>
      <c r="C214" t="s">
        <v>274</v>
      </c>
      <c r="D214">
        <v>1</v>
      </c>
      <c r="E214" s="9">
        <f>VLOOKUP(F214,需要的包数!C:D,2,FALSE)</f>
        <v>1</v>
      </c>
      <c r="F214" t="str">
        <f t="shared" si="10"/>
        <v>脑外科器械V-P分流通条（4件）</v>
      </c>
      <c r="G214">
        <f t="shared" si="11"/>
        <v>1</v>
      </c>
      <c r="H214" s="9">
        <f>COUNTIF(需要的包数!$C$2:$C$67,包明细!F214)</f>
        <v>1</v>
      </c>
    </row>
    <row r="215" spans="1:8">
      <c r="A215" t="s">
        <v>47</v>
      </c>
      <c r="B215" t="s">
        <v>48</v>
      </c>
      <c r="C215" t="s">
        <v>139</v>
      </c>
      <c r="D215">
        <v>1</v>
      </c>
      <c r="E215" s="9">
        <f>VLOOKUP(F215,需要的包数!C:D,2,FALSE)</f>
        <v>1</v>
      </c>
      <c r="F215" t="str">
        <f t="shared" si="10"/>
        <v>脑外科器械V-P分流通条（4件）</v>
      </c>
      <c r="G215">
        <f t="shared" si="11"/>
        <v>1</v>
      </c>
      <c r="H215" s="9">
        <f>COUNTIF(需要的包数!$C$2:$C$67,包明细!F215)</f>
        <v>1</v>
      </c>
    </row>
    <row r="216" spans="1:8">
      <c r="A216" t="s">
        <v>47</v>
      </c>
      <c r="B216" t="s">
        <v>51</v>
      </c>
      <c r="C216" t="s">
        <v>210</v>
      </c>
      <c r="D216">
        <v>2</v>
      </c>
      <c r="E216" s="9">
        <f>VLOOKUP(F216,需要的包数!C:D,2,FALSE)</f>
        <v>1</v>
      </c>
      <c r="F216" t="str">
        <f t="shared" si="10"/>
        <v>脑外科器械颅骨修补器械（4件）</v>
      </c>
      <c r="G216">
        <f t="shared" si="11"/>
        <v>2</v>
      </c>
      <c r="H216" s="9">
        <f>COUNTIF(需要的包数!$C$2:$C$67,包明细!F216)</f>
        <v>1</v>
      </c>
    </row>
    <row r="217" spans="1:8">
      <c r="A217" t="s">
        <v>47</v>
      </c>
      <c r="B217" t="s">
        <v>51</v>
      </c>
      <c r="C217" t="s">
        <v>338</v>
      </c>
      <c r="D217">
        <v>1</v>
      </c>
      <c r="E217" s="9">
        <f>VLOOKUP(F217,需要的包数!C:D,2,FALSE)</f>
        <v>1</v>
      </c>
      <c r="F217" t="str">
        <f t="shared" si="10"/>
        <v>脑外科器械颅骨修补器械（4件）</v>
      </c>
      <c r="G217">
        <f t="shared" si="11"/>
        <v>1</v>
      </c>
      <c r="H217" s="9">
        <f>COUNTIF(需要的包数!$C$2:$C$67,包明细!F217)</f>
        <v>1</v>
      </c>
    </row>
    <row r="218" spans="1:8">
      <c r="A218" t="s">
        <v>47</v>
      </c>
      <c r="B218" t="s">
        <v>51</v>
      </c>
      <c r="C218" t="s">
        <v>143</v>
      </c>
      <c r="D218">
        <v>1</v>
      </c>
      <c r="E218" s="9">
        <f>VLOOKUP(F218,需要的包数!C:D,2,FALSE)</f>
        <v>1</v>
      </c>
      <c r="F218" t="str">
        <f t="shared" si="10"/>
        <v>脑外科器械颅骨修补器械（4件）</v>
      </c>
      <c r="G218">
        <f t="shared" si="11"/>
        <v>1</v>
      </c>
      <c r="H218" s="9">
        <f>COUNTIF(需要的包数!$C$2:$C$67,包明细!F218)</f>
        <v>1</v>
      </c>
    </row>
    <row r="219" spans="1:8">
      <c r="A219" s="9" t="s">
        <v>78</v>
      </c>
      <c r="B219" s="9" t="s">
        <v>81</v>
      </c>
      <c r="C219" s="9" t="s">
        <v>173</v>
      </c>
      <c r="D219" s="9">
        <v>2</v>
      </c>
      <c r="E219" s="9">
        <f>VLOOKUP(F219,需要的包数!C:D,2,FALSE)</f>
        <v>1</v>
      </c>
      <c r="F219" s="9" t="str">
        <f t="shared" si="10"/>
        <v>胸外科器械食道A包（66件）</v>
      </c>
      <c r="G219" s="9">
        <f t="shared" si="11"/>
        <v>2</v>
      </c>
      <c r="H219" s="9">
        <f>COUNTIF(需要的包数!$C$2:$C$67,包明细!F219)</f>
        <v>1</v>
      </c>
    </row>
    <row r="220" spans="1:8">
      <c r="A220" s="9" t="s">
        <v>19</v>
      </c>
      <c r="B220" s="9" t="s">
        <v>29</v>
      </c>
      <c r="C220" s="9" t="s">
        <v>282</v>
      </c>
      <c r="D220" s="9">
        <v>2</v>
      </c>
      <c r="E220" s="9">
        <f>VLOOKUP(F220,需要的包数!C:D,2,FALSE)</f>
        <v>2</v>
      </c>
      <c r="F220" s="9" t="str">
        <f t="shared" ref="F220:F276" si="12">A220&amp;B220</f>
        <v>骨科器械骨折包（50件）</v>
      </c>
      <c r="G220" s="9">
        <f t="shared" ref="G220:G276" si="13">E220*D220</f>
        <v>4</v>
      </c>
      <c r="H220" s="9">
        <f>COUNTIF(需要的包数!$C$2:$C$67,包明细!F220)</f>
        <v>1</v>
      </c>
    </row>
    <row r="221" spans="1:8">
      <c r="A221" s="9" t="s">
        <v>43</v>
      </c>
      <c r="B221" s="9" t="s">
        <v>44</v>
      </c>
      <c r="C221" s="9" t="s">
        <v>339</v>
      </c>
      <c r="D221" s="9">
        <v>4</v>
      </c>
      <c r="E221" s="9">
        <f>VLOOKUP(F221,需要的包数!C:D,2,FALSE)</f>
        <v>1</v>
      </c>
      <c r="F221" s="9" t="str">
        <f t="shared" si="12"/>
        <v>口腔科器械口腔包（37件）</v>
      </c>
      <c r="G221" s="9">
        <f t="shared" si="13"/>
        <v>4</v>
      </c>
      <c r="H221" s="9">
        <f>COUNTIF(需要的包数!$C$2:$C$67,包明细!F221)</f>
        <v>1</v>
      </c>
    </row>
    <row r="222" spans="1:8">
      <c r="A222" t="s">
        <v>47</v>
      </c>
      <c r="B222" t="s">
        <v>53</v>
      </c>
      <c r="C222" t="s">
        <v>184</v>
      </c>
      <c r="D222">
        <v>4</v>
      </c>
      <c r="E222" s="9">
        <f>VLOOKUP(F222,需要的包数!C:D,2,FALSE)</f>
        <v>1</v>
      </c>
      <c r="F222" t="str">
        <f t="shared" si="12"/>
        <v>脑外科器械钻孔引流包（31件）</v>
      </c>
      <c r="G222">
        <f t="shared" si="13"/>
        <v>4</v>
      </c>
      <c r="H222" s="9">
        <f>COUNTIF(需要的包数!$C$2:$C$67,包明细!F222)</f>
        <v>1</v>
      </c>
    </row>
    <row r="223" spans="1:8">
      <c r="A223" t="s">
        <v>47</v>
      </c>
      <c r="B223" t="s">
        <v>53</v>
      </c>
      <c r="C223" t="s">
        <v>118</v>
      </c>
      <c r="D223">
        <v>2</v>
      </c>
      <c r="E223" s="9">
        <f>VLOOKUP(F223,需要的包数!C:D,2,FALSE)</f>
        <v>1</v>
      </c>
      <c r="F223" t="str">
        <f t="shared" si="12"/>
        <v>脑外科器械钻孔引流包（31件）</v>
      </c>
      <c r="G223">
        <f t="shared" si="13"/>
        <v>2</v>
      </c>
      <c r="H223" s="9">
        <f>COUNTIF(需要的包数!$C$2:$C$67,包明细!F223)</f>
        <v>1</v>
      </c>
    </row>
    <row r="224" spans="1:8">
      <c r="A224" t="s">
        <v>47</v>
      </c>
      <c r="B224" t="s">
        <v>53</v>
      </c>
      <c r="C224" t="s">
        <v>261</v>
      </c>
      <c r="D224">
        <v>1</v>
      </c>
      <c r="E224" s="9">
        <f>VLOOKUP(F224,需要的包数!C:D,2,FALSE)</f>
        <v>1</v>
      </c>
      <c r="F224" t="str">
        <f t="shared" si="12"/>
        <v>脑外科器械钻孔引流包（31件）</v>
      </c>
      <c r="G224">
        <f t="shared" si="13"/>
        <v>1</v>
      </c>
      <c r="H224" s="9">
        <f>COUNTIF(需要的包数!$C$2:$C$67,包明细!F224)</f>
        <v>1</v>
      </c>
    </row>
    <row r="225" spans="1:8">
      <c r="A225" t="s">
        <v>47</v>
      </c>
      <c r="B225" t="s">
        <v>53</v>
      </c>
      <c r="C225" t="s">
        <v>310</v>
      </c>
      <c r="D225">
        <v>1</v>
      </c>
      <c r="E225" s="9">
        <f>VLOOKUP(F225,需要的包数!C:D,2,FALSE)</f>
        <v>1</v>
      </c>
      <c r="F225" t="str">
        <f t="shared" si="12"/>
        <v>脑外科器械钻孔引流包（31件）</v>
      </c>
      <c r="G225">
        <f t="shared" si="13"/>
        <v>1</v>
      </c>
      <c r="H225" s="9">
        <f>COUNTIF(需要的包数!$C$2:$C$67,包明细!F225)</f>
        <v>1</v>
      </c>
    </row>
    <row r="226" spans="1:8">
      <c r="A226" t="s">
        <v>47</v>
      </c>
      <c r="B226" t="s">
        <v>53</v>
      </c>
      <c r="C226" t="s">
        <v>340</v>
      </c>
      <c r="D226">
        <v>1</v>
      </c>
      <c r="E226" s="9">
        <f>VLOOKUP(F226,需要的包数!C:D,2,FALSE)</f>
        <v>1</v>
      </c>
      <c r="F226" t="str">
        <f t="shared" si="12"/>
        <v>脑外科器械钻孔引流包（31件）</v>
      </c>
      <c r="G226">
        <f t="shared" si="13"/>
        <v>1</v>
      </c>
      <c r="H226" s="9">
        <f>COUNTIF(需要的包数!$C$2:$C$67,包明细!F226)</f>
        <v>1</v>
      </c>
    </row>
    <row r="227" spans="1:8">
      <c r="A227" t="s">
        <v>47</v>
      </c>
      <c r="B227" t="s">
        <v>53</v>
      </c>
      <c r="C227" t="s">
        <v>223</v>
      </c>
      <c r="D227">
        <v>1</v>
      </c>
      <c r="E227" s="9">
        <f>VLOOKUP(F227,需要的包数!C:D,2,FALSE)</f>
        <v>1</v>
      </c>
      <c r="F227" t="str">
        <f t="shared" si="12"/>
        <v>脑外科器械钻孔引流包（31件）</v>
      </c>
      <c r="G227">
        <f t="shared" si="13"/>
        <v>1</v>
      </c>
      <c r="H227" s="9">
        <f>COUNTIF(需要的包数!$C$2:$C$67,包明细!F227)</f>
        <v>1</v>
      </c>
    </row>
    <row r="228" spans="1:8">
      <c r="A228" t="s">
        <v>47</v>
      </c>
      <c r="B228" t="s">
        <v>53</v>
      </c>
      <c r="C228" t="s">
        <v>202</v>
      </c>
      <c r="D228">
        <v>1</v>
      </c>
      <c r="E228" s="9">
        <f>VLOOKUP(F228,需要的包数!C:D,2,FALSE)</f>
        <v>1</v>
      </c>
      <c r="F228" t="str">
        <f t="shared" si="12"/>
        <v>脑外科器械钻孔引流包（31件）</v>
      </c>
      <c r="G228">
        <f t="shared" si="13"/>
        <v>1</v>
      </c>
      <c r="H228" s="9">
        <f>COUNTIF(需要的包数!$C$2:$C$67,包明细!F228)</f>
        <v>1</v>
      </c>
    </row>
    <row r="229" spans="1:8">
      <c r="A229" t="s">
        <v>47</v>
      </c>
      <c r="B229" t="s">
        <v>53</v>
      </c>
      <c r="C229" t="s">
        <v>155</v>
      </c>
      <c r="D229">
        <v>1</v>
      </c>
      <c r="E229" s="9">
        <f>VLOOKUP(F229,需要的包数!C:D,2,FALSE)</f>
        <v>1</v>
      </c>
      <c r="F229" t="str">
        <f t="shared" si="12"/>
        <v>脑外科器械钻孔引流包（31件）</v>
      </c>
      <c r="G229">
        <f t="shared" si="13"/>
        <v>1</v>
      </c>
      <c r="H229" s="9">
        <f>COUNTIF(需要的包数!$C$2:$C$67,包明细!F229)</f>
        <v>1</v>
      </c>
    </row>
    <row r="230" spans="1:8">
      <c r="A230" s="9" t="s">
        <v>19</v>
      </c>
      <c r="B230" s="9" t="s">
        <v>34</v>
      </c>
      <c r="C230" s="9" t="s">
        <v>334</v>
      </c>
      <c r="D230" s="9">
        <v>1</v>
      </c>
      <c r="E230" s="9">
        <f>VLOOKUP(F230,需要的包数!C:D,2,FALSE)</f>
        <v>2</v>
      </c>
      <c r="F230" s="9" t="str">
        <f t="shared" si="12"/>
        <v>骨科器械内固定取出包（42件）</v>
      </c>
      <c r="G230" s="9">
        <f t="shared" si="13"/>
        <v>2</v>
      </c>
      <c r="H230" s="9">
        <f>COUNTIF(需要的包数!$C$2:$C$67,包明细!F230)</f>
        <v>1</v>
      </c>
    </row>
    <row r="231" spans="1:8">
      <c r="A231" t="s">
        <v>47</v>
      </c>
      <c r="B231" t="s">
        <v>53</v>
      </c>
      <c r="C231" t="s">
        <v>218</v>
      </c>
      <c r="D231">
        <v>1</v>
      </c>
      <c r="E231" s="9">
        <f>VLOOKUP(F231,需要的包数!C:D,2,FALSE)</f>
        <v>1</v>
      </c>
      <c r="F231" t="str">
        <f t="shared" si="12"/>
        <v>脑外科器械钻孔引流包（31件）</v>
      </c>
      <c r="G231">
        <f t="shared" si="13"/>
        <v>1</v>
      </c>
      <c r="H231" s="9">
        <f>COUNTIF(需要的包数!$C$2:$C$67,包明细!F231)</f>
        <v>1</v>
      </c>
    </row>
    <row r="232" spans="1:8">
      <c r="A232" t="s">
        <v>47</v>
      </c>
      <c r="B232" t="s">
        <v>53</v>
      </c>
      <c r="C232" t="s">
        <v>260</v>
      </c>
      <c r="D232">
        <v>2</v>
      </c>
      <c r="E232" s="9">
        <f>VLOOKUP(F232,需要的包数!C:D,2,FALSE)</f>
        <v>1</v>
      </c>
      <c r="F232" t="str">
        <f t="shared" si="12"/>
        <v>脑外科器械钻孔引流包（31件）</v>
      </c>
      <c r="G232">
        <f t="shared" si="13"/>
        <v>2</v>
      </c>
      <c r="H232" s="9">
        <f>COUNTIF(需要的包数!$C$2:$C$67,包明细!F232)</f>
        <v>1</v>
      </c>
    </row>
    <row r="233" spans="1:8">
      <c r="A233" t="s">
        <v>47</v>
      </c>
      <c r="B233" t="s">
        <v>53</v>
      </c>
      <c r="C233" t="s">
        <v>107</v>
      </c>
      <c r="D233">
        <v>1</v>
      </c>
      <c r="E233" s="9">
        <f>VLOOKUP(F233,需要的包数!C:D,2,FALSE)</f>
        <v>1</v>
      </c>
      <c r="F233" t="str">
        <f t="shared" si="12"/>
        <v>脑外科器械钻孔引流包（31件）</v>
      </c>
      <c r="G233">
        <f t="shared" si="13"/>
        <v>1</v>
      </c>
      <c r="H233" s="9">
        <f>COUNTIF(需要的包数!$C$2:$C$67,包明细!F233)</f>
        <v>1</v>
      </c>
    </row>
    <row r="234" spans="1:8">
      <c r="A234" t="s">
        <v>47</v>
      </c>
      <c r="B234" t="s">
        <v>53</v>
      </c>
      <c r="C234" t="s">
        <v>105</v>
      </c>
      <c r="D234">
        <v>1</v>
      </c>
      <c r="E234" s="9">
        <f>VLOOKUP(F234,需要的包数!C:D,2,FALSE)</f>
        <v>1</v>
      </c>
      <c r="F234" t="str">
        <f t="shared" si="12"/>
        <v>脑外科器械钻孔引流包（31件）</v>
      </c>
      <c r="G234">
        <f t="shared" si="13"/>
        <v>1</v>
      </c>
      <c r="H234" s="9">
        <f>COUNTIF(需要的包数!$C$2:$C$67,包明细!F234)</f>
        <v>1</v>
      </c>
    </row>
    <row r="235" spans="1:8">
      <c r="A235" s="9" t="s">
        <v>54</v>
      </c>
      <c r="B235" s="9" t="s">
        <v>63</v>
      </c>
      <c r="C235" s="9" t="s">
        <v>134</v>
      </c>
      <c r="D235" s="9">
        <v>1</v>
      </c>
      <c r="E235" s="9">
        <f>VLOOKUP(F235,需要的包数!C:D,2,FALSE)</f>
        <v>4</v>
      </c>
      <c r="F235" s="9" t="str">
        <f t="shared" si="12"/>
        <v>普外科器械清创包（17件）</v>
      </c>
      <c r="G235" s="9">
        <f t="shared" si="13"/>
        <v>4</v>
      </c>
      <c r="H235" s="9">
        <f>COUNTIF(需要的包数!$C$2:$C$67,包明细!F235)</f>
        <v>1</v>
      </c>
    </row>
    <row r="236" spans="1:8">
      <c r="A236" s="9" t="s">
        <v>5</v>
      </c>
      <c r="B236" s="9" t="s">
        <v>6</v>
      </c>
      <c r="C236" s="9" t="s">
        <v>134</v>
      </c>
      <c r="D236" s="9">
        <v>1</v>
      </c>
      <c r="E236" s="9">
        <f>VLOOKUP(F236,需要的包数!C:D,2,FALSE)</f>
        <v>2</v>
      </c>
      <c r="F236" s="9" t="str">
        <f t="shared" si="12"/>
        <v>产科器械产包（37件）</v>
      </c>
      <c r="G236" s="9">
        <f t="shared" si="13"/>
        <v>2</v>
      </c>
      <c r="H236" s="9">
        <f>COUNTIF(需要的包数!$C$2:$C$67,包明细!F236)</f>
        <v>1</v>
      </c>
    </row>
    <row r="237" spans="1:8">
      <c r="A237" s="9" t="s">
        <v>82</v>
      </c>
      <c r="B237" s="9" t="s">
        <v>83</v>
      </c>
      <c r="C237" s="9" t="s">
        <v>282</v>
      </c>
      <c r="D237" s="9">
        <v>6</v>
      </c>
      <c r="E237" s="9">
        <f>VLOOKUP(F237,需要的包数!C:D,2,FALSE)</f>
        <v>2</v>
      </c>
      <c r="F237" s="9" t="str">
        <f t="shared" si="12"/>
        <v>血管外科器械大隐静脉包（32件）</v>
      </c>
      <c r="G237" s="9">
        <f t="shared" si="13"/>
        <v>12</v>
      </c>
      <c r="H237" s="9">
        <f>COUNTIF(需要的包数!$C$2:$C$67,包明细!F237)</f>
        <v>1</v>
      </c>
    </row>
    <row r="238" spans="1:8">
      <c r="A238" s="9" t="s">
        <v>82</v>
      </c>
      <c r="B238" s="9" t="s">
        <v>83</v>
      </c>
      <c r="C238" s="9" t="s">
        <v>104</v>
      </c>
      <c r="D238" s="9">
        <v>4</v>
      </c>
      <c r="E238" s="9">
        <f>VLOOKUP(F238,需要的包数!C:D,2,FALSE)</f>
        <v>2</v>
      </c>
      <c r="F238" s="9" t="str">
        <f t="shared" si="12"/>
        <v>血管外科器械大隐静脉包（32件）</v>
      </c>
      <c r="G238" s="9">
        <f t="shared" si="13"/>
        <v>8</v>
      </c>
      <c r="H238" s="9">
        <f>COUNTIF(需要的包数!$C$2:$C$67,包明细!F238)</f>
        <v>1</v>
      </c>
    </row>
    <row r="239" spans="1:8">
      <c r="A239" t="s">
        <v>47</v>
      </c>
      <c r="B239" t="s">
        <v>52</v>
      </c>
      <c r="C239" t="s">
        <v>310</v>
      </c>
      <c r="D239">
        <v>1</v>
      </c>
      <c r="E239" s="9">
        <f>VLOOKUP(F239,需要的包数!C:D,2,FALSE)</f>
        <v>1</v>
      </c>
      <c r="F239" t="str">
        <f t="shared" si="12"/>
        <v>脑外科器械气切包（12件）</v>
      </c>
      <c r="G239">
        <f t="shared" si="13"/>
        <v>1</v>
      </c>
      <c r="H239" s="9">
        <f>COUNTIF(需要的包数!$C$2:$C$67,包明细!F239)</f>
        <v>1</v>
      </c>
    </row>
    <row r="240" spans="1:8">
      <c r="A240" t="s">
        <v>47</v>
      </c>
      <c r="B240" t="s">
        <v>52</v>
      </c>
      <c r="C240" t="s">
        <v>333</v>
      </c>
      <c r="D240">
        <v>1</v>
      </c>
      <c r="E240" s="9">
        <f>VLOOKUP(F240,需要的包数!C:D,2,FALSE)</f>
        <v>1</v>
      </c>
      <c r="F240" t="str">
        <f t="shared" si="12"/>
        <v>脑外科器械气切包（12件）</v>
      </c>
      <c r="G240">
        <f t="shared" si="13"/>
        <v>1</v>
      </c>
      <c r="H240" s="9">
        <f>COUNTIF(需要的包数!$C$2:$C$67,包明细!F240)</f>
        <v>1</v>
      </c>
    </row>
    <row r="241" spans="1:8">
      <c r="A241" s="9" t="s">
        <v>78</v>
      </c>
      <c r="B241" s="9" t="s">
        <v>80</v>
      </c>
      <c r="C241" s="9" t="s">
        <v>181</v>
      </c>
      <c r="D241" s="9">
        <v>1</v>
      </c>
      <c r="E241" s="9">
        <f>VLOOKUP(F241,需要的包数!C:D,2,FALSE)</f>
        <v>1</v>
      </c>
      <c r="F241" s="9" t="str">
        <f t="shared" si="12"/>
        <v>胸外科器械食道B包（13件）</v>
      </c>
      <c r="G241" s="9">
        <f t="shared" si="13"/>
        <v>1</v>
      </c>
      <c r="H241" s="9">
        <f>COUNTIF(需要的包数!$C$2:$C$67,包明细!F241)</f>
        <v>1</v>
      </c>
    </row>
    <row r="242" spans="1:8">
      <c r="A242" s="9" t="s">
        <v>19</v>
      </c>
      <c r="B242" s="9" t="s">
        <v>37</v>
      </c>
      <c r="C242" s="9" t="s">
        <v>334</v>
      </c>
      <c r="D242" s="9">
        <v>1</v>
      </c>
      <c r="E242" s="9">
        <f>VLOOKUP(F242,需要的包数!C:D,2,FALSE)</f>
        <v>1</v>
      </c>
      <c r="F242" s="9" t="str">
        <f t="shared" si="12"/>
        <v>骨科器械腰椎取内固定包（36件）</v>
      </c>
      <c r="G242" s="9">
        <f t="shared" si="13"/>
        <v>1</v>
      </c>
      <c r="H242" s="9">
        <f>COUNTIF(需要的包数!$C$2:$C$67,包明细!F242)</f>
        <v>1</v>
      </c>
    </row>
    <row r="243" spans="1:8">
      <c r="A243" s="9" t="s">
        <v>17</v>
      </c>
      <c r="B243" s="9" t="s">
        <v>18</v>
      </c>
      <c r="C243" s="9" t="s">
        <v>134</v>
      </c>
      <c r="D243" s="9">
        <v>1</v>
      </c>
      <c r="E243" s="9">
        <f>VLOOKUP(F243,需要的包数!C:D,2,FALSE)</f>
        <v>2</v>
      </c>
      <c r="F243" s="9" t="str">
        <f t="shared" si="12"/>
        <v>肛肠科器械肛肠科包（15件）</v>
      </c>
      <c r="G243" s="9">
        <f t="shared" si="13"/>
        <v>2</v>
      </c>
      <c r="H243" s="9">
        <f>COUNTIF(需要的包数!$C$2:$C$67,包明细!F243)</f>
        <v>1</v>
      </c>
    </row>
    <row r="244" spans="1:8">
      <c r="A244" s="9" t="s">
        <v>78</v>
      </c>
      <c r="B244" s="9" t="s">
        <v>81</v>
      </c>
      <c r="C244" s="9" t="s">
        <v>282</v>
      </c>
      <c r="D244" s="9">
        <v>4</v>
      </c>
      <c r="E244" s="9">
        <f>VLOOKUP(F244,需要的包数!C:D,2,FALSE)</f>
        <v>1</v>
      </c>
      <c r="F244" s="9" t="str">
        <f t="shared" si="12"/>
        <v>胸外科器械食道A包（66件）</v>
      </c>
      <c r="G244" s="9">
        <f t="shared" si="13"/>
        <v>4</v>
      </c>
      <c r="H244" s="9">
        <f>COUNTIF(需要的包数!$C$2:$C$67,包明细!F244)</f>
        <v>1</v>
      </c>
    </row>
    <row r="245" spans="1:8">
      <c r="A245" s="9" t="s">
        <v>54</v>
      </c>
      <c r="B245" s="9" t="s">
        <v>62</v>
      </c>
      <c r="C245" s="9" t="s">
        <v>284</v>
      </c>
      <c r="D245" s="9">
        <v>6</v>
      </c>
      <c r="E245" s="9">
        <f>VLOOKUP(F245,需要的包数!C:D,2,FALSE)</f>
        <v>2</v>
      </c>
      <c r="F245" s="9" t="str">
        <f t="shared" si="12"/>
        <v>普外科器械剖腹包（62件）</v>
      </c>
      <c r="G245" s="9">
        <f t="shared" si="13"/>
        <v>12</v>
      </c>
      <c r="H245" s="9">
        <f>COUNTIF(需要的包数!$C$2:$C$67,包明细!F245)</f>
        <v>1</v>
      </c>
    </row>
    <row r="246" spans="1:8">
      <c r="A246" s="9" t="s">
        <v>54</v>
      </c>
      <c r="B246" s="9" t="s">
        <v>66</v>
      </c>
      <c r="C246" s="9" t="s">
        <v>284</v>
      </c>
      <c r="D246" s="9">
        <v>4</v>
      </c>
      <c r="E246" s="9">
        <f>VLOOKUP(F246,需要的包数!C:D,2,FALSE)</f>
        <v>2</v>
      </c>
      <c r="F246" s="9" t="str">
        <f t="shared" si="12"/>
        <v>普外科器械胃肠包（64件）</v>
      </c>
      <c r="G246" s="9">
        <f t="shared" si="13"/>
        <v>8</v>
      </c>
      <c r="H246" s="9">
        <f>COUNTIF(需要的包数!$C$2:$C$67,包明细!F246)</f>
        <v>1</v>
      </c>
    </row>
    <row r="247" spans="1:8">
      <c r="A247" s="9" t="s">
        <v>54</v>
      </c>
      <c r="B247" s="9" t="s">
        <v>64</v>
      </c>
      <c r="C247" s="9" t="s">
        <v>284</v>
      </c>
      <c r="D247" s="9">
        <v>4</v>
      </c>
      <c r="E247" s="9">
        <f>VLOOKUP(F247,需要的包数!C:D,2,FALSE)</f>
        <v>2</v>
      </c>
      <c r="F247" s="9" t="str">
        <f t="shared" si="12"/>
        <v>普外科器械疝气包（38件）</v>
      </c>
      <c r="G247" s="9">
        <f t="shared" si="13"/>
        <v>8</v>
      </c>
      <c r="H247" s="9">
        <f>COUNTIF(需要的包数!$C$2:$C$67,包明细!F247)</f>
        <v>1</v>
      </c>
    </row>
    <row r="248" spans="1:8">
      <c r="A248" t="s">
        <v>47</v>
      </c>
      <c r="B248" t="s">
        <v>50</v>
      </c>
      <c r="C248" t="s">
        <v>241</v>
      </c>
      <c r="D248">
        <v>2</v>
      </c>
      <c r="E248" s="9">
        <f>VLOOKUP(F248,需要的包数!C:D,2,FALSE)</f>
        <v>1</v>
      </c>
      <c r="F248" t="str">
        <f t="shared" si="12"/>
        <v>脑外科器械开颅包（63件）</v>
      </c>
      <c r="G248">
        <f t="shared" si="13"/>
        <v>2</v>
      </c>
      <c r="H248" s="9">
        <f>COUNTIF(需要的包数!$C$2:$C$67,包明细!F248)</f>
        <v>1</v>
      </c>
    </row>
    <row r="249" spans="1:8">
      <c r="A249" s="9" t="s">
        <v>78</v>
      </c>
      <c r="B249" s="9" t="s">
        <v>81</v>
      </c>
      <c r="C249" s="9" t="s">
        <v>104</v>
      </c>
      <c r="D249" s="9">
        <v>6</v>
      </c>
      <c r="E249" s="9">
        <f>VLOOKUP(F249,需要的包数!C:D,2,FALSE)</f>
        <v>1</v>
      </c>
      <c r="F249" s="9" t="str">
        <f t="shared" si="12"/>
        <v>胸外科器械食道A包（66件）</v>
      </c>
      <c r="G249" s="9">
        <f t="shared" si="13"/>
        <v>6</v>
      </c>
      <c r="H249" s="9">
        <f>COUNTIF(需要的包数!$C$2:$C$67,包明细!F249)</f>
        <v>1</v>
      </c>
    </row>
    <row r="250" spans="1:8">
      <c r="A250" t="s">
        <v>47</v>
      </c>
      <c r="B250" t="s">
        <v>50</v>
      </c>
      <c r="C250" t="s">
        <v>184</v>
      </c>
      <c r="D250">
        <v>4</v>
      </c>
      <c r="E250" s="9">
        <f>VLOOKUP(F250,需要的包数!C:D,2,FALSE)</f>
        <v>1</v>
      </c>
      <c r="F250" t="str">
        <f t="shared" si="12"/>
        <v>脑外科器械开颅包（63件）</v>
      </c>
      <c r="G250">
        <f t="shared" si="13"/>
        <v>4</v>
      </c>
      <c r="H250" s="9">
        <f>COUNTIF(需要的包数!$C$2:$C$67,包明细!F250)</f>
        <v>1</v>
      </c>
    </row>
    <row r="251" spans="1:8">
      <c r="A251" t="s">
        <v>47</v>
      </c>
      <c r="B251" t="s">
        <v>50</v>
      </c>
      <c r="C251" t="s">
        <v>323</v>
      </c>
      <c r="D251">
        <v>1</v>
      </c>
      <c r="E251" s="9">
        <f>VLOOKUP(F251,需要的包数!C:D,2,FALSE)</f>
        <v>1</v>
      </c>
      <c r="F251" t="str">
        <f t="shared" si="12"/>
        <v>脑外科器械开颅包（63件）</v>
      </c>
      <c r="G251">
        <f t="shared" si="13"/>
        <v>1</v>
      </c>
      <c r="H251" s="9">
        <f>COUNTIF(需要的包数!$C$2:$C$67,包明细!F251)</f>
        <v>1</v>
      </c>
    </row>
    <row r="252" spans="1:8">
      <c r="A252" t="s">
        <v>47</v>
      </c>
      <c r="B252" t="s">
        <v>50</v>
      </c>
      <c r="C252" t="s">
        <v>314</v>
      </c>
      <c r="D252">
        <v>1</v>
      </c>
      <c r="E252" s="9">
        <f>VLOOKUP(F252,需要的包数!C:D,2,FALSE)</f>
        <v>1</v>
      </c>
      <c r="F252" t="str">
        <f t="shared" si="12"/>
        <v>脑外科器械开颅包（63件）</v>
      </c>
      <c r="G252">
        <f t="shared" si="13"/>
        <v>1</v>
      </c>
      <c r="H252" s="9">
        <f>COUNTIF(需要的包数!$C$2:$C$67,包明细!F252)</f>
        <v>1</v>
      </c>
    </row>
    <row r="253" spans="1:8">
      <c r="A253" t="s">
        <v>47</v>
      </c>
      <c r="B253" t="s">
        <v>50</v>
      </c>
      <c r="C253" t="s">
        <v>262</v>
      </c>
      <c r="D253">
        <v>1</v>
      </c>
      <c r="E253" s="9">
        <f>VLOOKUP(F253,需要的包数!C:D,2,FALSE)</f>
        <v>1</v>
      </c>
      <c r="F253" t="str">
        <f t="shared" si="12"/>
        <v>脑外科器械开颅包（63件）</v>
      </c>
      <c r="G253">
        <f t="shared" si="13"/>
        <v>1</v>
      </c>
      <c r="H253" s="9">
        <f>COUNTIF(需要的包数!$C$2:$C$67,包明细!F253)</f>
        <v>1</v>
      </c>
    </row>
    <row r="254" spans="1:8">
      <c r="A254" t="s">
        <v>47</v>
      </c>
      <c r="B254" t="s">
        <v>50</v>
      </c>
      <c r="C254" t="s">
        <v>311</v>
      </c>
      <c r="D254">
        <v>1</v>
      </c>
      <c r="E254" s="9">
        <f>VLOOKUP(F254,需要的包数!C:D,2,FALSE)</f>
        <v>1</v>
      </c>
      <c r="F254" t="str">
        <f t="shared" si="12"/>
        <v>脑外科器械开颅包（63件）</v>
      </c>
      <c r="G254">
        <f t="shared" si="13"/>
        <v>1</v>
      </c>
      <c r="H254" s="9">
        <f>COUNTIF(需要的包数!$C$2:$C$67,包明细!F254)</f>
        <v>1</v>
      </c>
    </row>
    <row r="255" spans="1:8">
      <c r="A255" t="s">
        <v>47</v>
      </c>
      <c r="B255" t="s">
        <v>50</v>
      </c>
      <c r="C255" t="s">
        <v>341</v>
      </c>
      <c r="D255">
        <v>1</v>
      </c>
      <c r="E255" s="9">
        <f>VLOOKUP(F255,需要的包数!C:D,2,FALSE)</f>
        <v>1</v>
      </c>
      <c r="F255" t="str">
        <f t="shared" si="12"/>
        <v>脑外科器械开颅包（63件）</v>
      </c>
      <c r="G255">
        <f t="shared" si="13"/>
        <v>1</v>
      </c>
      <c r="H255" s="9">
        <f>COUNTIF(需要的包数!$C$2:$C$67,包明细!F255)</f>
        <v>1</v>
      </c>
    </row>
    <row r="256" spans="1:8">
      <c r="A256" t="s">
        <v>47</v>
      </c>
      <c r="B256" t="s">
        <v>50</v>
      </c>
      <c r="C256" t="s">
        <v>117</v>
      </c>
      <c r="D256">
        <v>3</v>
      </c>
      <c r="E256" s="9">
        <f>VLOOKUP(F256,需要的包数!C:D,2,FALSE)</f>
        <v>1</v>
      </c>
      <c r="F256" t="str">
        <f t="shared" si="12"/>
        <v>脑外科器械开颅包（63件）</v>
      </c>
      <c r="G256">
        <f t="shared" si="13"/>
        <v>3</v>
      </c>
      <c r="H256" s="9">
        <f>COUNTIF(需要的包数!$C$2:$C$67,包明细!F256)</f>
        <v>1</v>
      </c>
    </row>
    <row r="257" spans="1:8">
      <c r="A257" s="9" t="s">
        <v>8</v>
      </c>
      <c r="B257" s="9" t="s">
        <v>12</v>
      </c>
      <c r="C257" s="9" t="s">
        <v>134</v>
      </c>
      <c r="D257" s="9">
        <v>1</v>
      </c>
      <c r="E257" s="9">
        <f>VLOOKUP(F257,需要的包数!C:D,2,FALSE)</f>
        <v>2</v>
      </c>
      <c r="F257" s="9" t="str">
        <f t="shared" si="12"/>
        <v>妇科器械子宫包（48件）</v>
      </c>
      <c r="G257" s="9">
        <f t="shared" si="13"/>
        <v>2</v>
      </c>
      <c r="H257" s="9">
        <f>COUNTIF(需要的包数!$C$2:$C$67,包明细!F257)</f>
        <v>1</v>
      </c>
    </row>
    <row r="258" spans="1:8">
      <c r="A258" t="s">
        <v>47</v>
      </c>
      <c r="B258" t="s">
        <v>50</v>
      </c>
      <c r="C258" t="s">
        <v>218</v>
      </c>
      <c r="D258">
        <v>1</v>
      </c>
      <c r="E258" s="9">
        <f>VLOOKUP(F258,需要的包数!C:D,2,FALSE)</f>
        <v>1</v>
      </c>
      <c r="F258" t="str">
        <f t="shared" si="12"/>
        <v>脑外科器械开颅包（63件）</v>
      </c>
      <c r="G258">
        <f t="shared" si="13"/>
        <v>1</v>
      </c>
      <c r="H258" s="9">
        <f>COUNTIF(需要的包数!$C$2:$C$67,包明细!F258)</f>
        <v>1</v>
      </c>
    </row>
    <row r="259" spans="1:8">
      <c r="A259" t="s">
        <v>47</v>
      </c>
      <c r="B259" t="s">
        <v>50</v>
      </c>
      <c r="C259" t="s">
        <v>155</v>
      </c>
      <c r="D259">
        <v>2</v>
      </c>
      <c r="E259" s="9">
        <f>VLOOKUP(F259,需要的包数!C:D,2,FALSE)</f>
        <v>1</v>
      </c>
      <c r="F259" t="str">
        <f t="shared" si="12"/>
        <v>脑外科器械开颅包（63件）</v>
      </c>
      <c r="G259">
        <f t="shared" si="13"/>
        <v>2</v>
      </c>
      <c r="H259" s="9">
        <f>COUNTIF(需要的包数!$C$2:$C$67,包明细!F259)</f>
        <v>1</v>
      </c>
    </row>
    <row r="260" spans="1:8">
      <c r="A260" t="s">
        <v>47</v>
      </c>
      <c r="B260" t="s">
        <v>50</v>
      </c>
      <c r="C260" t="s">
        <v>340</v>
      </c>
      <c r="D260">
        <v>1</v>
      </c>
      <c r="E260" s="9">
        <f>VLOOKUP(F260,需要的包数!C:D,2,FALSE)</f>
        <v>1</v>
      </c>
      <c r="F260" t="str">
        <f t="shared" si="12"/>
        <v>脑外科器械开颅包（63件）</v>
      </c>
      <c r="G260">
        <f t="shared" si="13"/>
        <v>1</v>
      </c>
      <c r="H260" s="9">
        <f>COUNTIF(需要的包数!$C$2:$C$67,包明细!F260)</f>
        <v>1</v>
      </c>
    </row>
    <row r="261" spans="1:8">
      <c r="A261" t="s">
        <v>47</v>
      </c>
      <c r="B261" t="s">
        <v>50</v>
      </c>
      <c r="C261" t="s">
        <v>263</v>
      </c>
      <c r="D261">
        <v>1</v>
      </c>
      <c r="E261" s="9">
        <f>VLOOKUP(F261,需要的包数!C:D,2,FALSE)</f>
        <v>1</v>
      </c>
      <c r="F261" t="str">
        <f t="shared" si="12"/>
        <v>脑外科器械开颅包（63件）</v>
      </c>
      <c r="G261">
        <f t="shared" si="13"/>
        <v>1</v>
      </c>
      <c r="H261" s="9">
        <f>COUNTIF(需要的包数!$C$2:$C$67,包明细!F261)</f>
        <v>1</v>
      </c>
    </row>
    <row r="262" spans="1:8">
      <c r="A262" t="s">
        <v>47</v>
      </c>
      <c r="B262" t="s">
        <v>50</v>
      </c>
      <c r="C262" t="s">
        <v>265</v>
      </c>
      <c r="D262">
        <v>2</v>
      </c>
      <c r="E262" s="9">
        <f>VLOOKUP(F262,需要的包数!C:D,2,FALSE)</f>
        <v>1</v>
      </c>
      <c r="F262" t="str">
        <f t="shared" si="12"/>
        <v>脑外科器械开颅包（63件）</v>
      </c>
      <c r="G262">
        <f t="shared" si="13"/>
        <v>2</v>
      </c>
      <c r="H262" s="9">
        <f>COUNTIF(需要的包数!$C$2:$C$67,包明细!F262)</f>
        <v>1</v>
      </c>
    </row>
    <row r="263" spans="1:8">
      <c r="A263" t="s">
        <v>47</v>
      </c>
      <c r="B263" t="s">
        <v>50</v>
      </c>
      <c r="C263" t="s">
        <v>107</v>
      </c>
      <c r="D263">
        <v>2</v>
      </c>
      <c r="E263" s="9">
        <f>VLOOKUP(F263,需要的包数!C:D,2,FALSE)</f>
        <v>1</v>
      </c>
      <c r="F263" t="str">
        <f t="shared" si="12"/>
        <v>脑外科器械开颅包（63件）</v>
      </c>
      <c r="G263">
        <f t="shared" si="13"/>
        <v>2</v>
      </c>
      <c r="H263" s="9">
        <f>COUNTIF(需要的包数!$C$2:$C$67,包明细!F263)</f>
        <v>1</v>
      </c>
    </row>
    <row r="264" spans="1:8">
      <c r="A264" s="9" t="s">
        <v>19</v>
      </c>
      <c r="B264" s="9" t="s">
        <v>33</v>
      </c>
      <c r="C264" s="9" t="s">
        <v>191</v>
      </c>
      <c r="D264" s="9">
        <v>4</v>
      </c>
      <c r="E264" s="9">
        <f>VLOOKUP(F264,需要的包数!C:D,2,FALSE)</f>
        <v>1</v>
      </c>
      <c r="F264" s="9" t="str">
        <f t="shared" si="12"/>
        <v>骨科器械髋臼拉钩（4件）</v>
      </c>
      <c r="G264" s="9">
        <f t="shared" si="13"/>
        <v>4</v>
      </c>
      <c r="H264" s="9">
        <f>COUNTIF(需要的包数!$C$2:$C$67,包明细!F264)</f>
        <v>1</v>
      </c>
    </row>
    <row r="265" spans="1:8">
      <c r="A265" t="s">
        <v>47</v>
      </c>
      <c r="B265" t="s">
        <v>50</v>
      </c>
      <c r="C265" t="s">
        <v>223</v>
      </c>
      <c r="D265">
        <v>3</v>
      </c>
      <c r="E265" s="9">
        <f>VLOOKUP(F265,需要的包数!C:D,2,FALSE)</f>
        <v>1</v>
      </c>
      <c r="F265" t="str">
        <f t="shared" si="12"/>
        <v>脑外科器械开颅包（63件）</v>
      </c>
      <c r="G265">
        <f t="shared" si="13"/>
        <v>3</v>
      </c>
      <c r="H265" s="9">
        <f>COUNTIF(需要的包数!$C$2:$C$67,包明细!F265)</f>
        <v>1</v>
      </c>
    </row>
    <row r="266" spans="1:8">
      <c r="A266" s="9" t="s">
        <v>54</v>
      </c>
      <c r="B266" s="9" t="s">
        <v>65</v>
      </c>
      <c r="C266" s="9" t="s">
        <v>194</v>
      </c>
      <c r="D266" s="9">
        <v>4</v>
      </c>
      <c r="E266" s="9">
        <f>VLOOKUP(F266,需要的包数!C:D,2,FALSE)</f>
        <v>1</v>
      </c>
      <c r="F266" s="9" t="str">
        <f t="shared" si="12"/>
        <v>普外科器械台式拉钩（6件）</v>
      </c>
      <c r="G266" s="9">
        <f t="shared" si="13"/>
        <v>4</v>
      </c>
      <c r="H266" s="9">
        <f>COUNTIF(需要的包数!$C$2:$C$67,包明细!F266)</f>
        <v>1</v>
      </c>
    </row>
    <row r="267" spans="1:8">
      <c r="A267" t="s">
        <v>47</v>
      </c>
      <c r="B267" t="s">
        <v>50</v>
      </c>
      <c r="C267" t="s">
        <v>204</v>
      </c>
      <c r="D267">
        <v>5</v>
      </c>
      <c r="E267" s="9">
        <f>VLOOKUP(F267,需要的包数!C:D,2,FALSE)</f>
        <v>1</v>
      </c>
      <c r="F267" t="str">
        <f t="shared" si="12"/>
        <v>脑外科器械开颅包（63件）</v>
      </c>
      <c r="G267">
        <f t="shared" si="13"/>
        <v>5</v>
      </c>
      <c r="H267" s="9">
        <f>COUNTIF(需要的包数!$C$2:$C$67,包明细!F267)</f>
        <v>1</v>
      </c>
    </row>
    <row r="268" spans="1:8">
      <c r="A268" t="s">
        <v>47</v>
      </c>
      <c r="B268" t="s">
        <v>50</v>
      </c>
      <c r="C268" t="s">
        <v>260</v>
      </c>
      <c r="D268">
        <v>5</v>
      </c>
      <c r="E268" s="9">
        <f>VLOOKUP(F268,需要的包数!C:D,2,FALSE)</f>
        <v>1</v>
      </c>
      <c r="F268" t="str">
        <f t="shared" si="12"/>
        <v>脑外科器械开颅包（63件）</v>
      </c>
      <c r="G268">
        <f t="shared" si="13"/>
        <v>5</v>
      </c>
      <c r="H268" s="9">
        <f>COUNTIF(需要的包数!$C$2:$C$67,包明细!F268)</f>
        <v>1</v>
      </c>
    </row>
    <row r="269" spans="1:8">
      <c r="A269" t="s">
        <v>47</v>
      </c>
      <c r="B269" t="s">
        <v>50</v>
      </c>
      <c r="C269" t="s">
        <v>202</v>
      </c>
      <c r="D269">
        <v>1</v>
      </c>
      <c r="E269" s="9">
        <f>VLOOKUP(F269,需要的包数!C:D,2,FALSE)</f>
        <v>1</v>
      </c>
      <c r="F269" t="str">
        <f t="shared" si="12"/>
        <v>脑外科器械开颅包（63件）</v>
      </c>
      <c r="G269">
        <f t="shared" si="13"/>
        <v>1</v>
      </c>
      <c r="H269" s="9">
        <f>COUNTIF(需要的包数!$C$2:$C$67,包明细!F269)</f>
        <v>1</v>
      </c>
    </row>
    <row r="270" spans="1:8">
      <c r="A270" t="s">
        <v>47</v>
      </c>
      <c r="B270" t="s">
        <v>50</v>
      </c>
      <c r="C270" t="s">
        <v>302</v>
      </c>
      <c r="D270">
        <v>1</v>
      </c>
      <c r="E270" s="9">
        <f>VLOOKUP(F270,需要的包数!C:D,2,FALSE)</f>
        <v>1</v>
      </c>
      <c r="F270" t="str">
        <f t="shared" si="12"/>
        <v>脑外科器械开颅包（63件）</v>
      </c>
      <c r="G270">
        <f t="shared" si="13"/>
        <v>1</v>
      </c>
      <c r="H270" s="9">
        <f>COUNTIF(需要的包数!$C$2:$C$67,包明细!F270)</f>
        <v>1</v>
      </c>
    </row>
    <row r="271" spans="1:8">
      <c r="A271" t="s">
        <v>47</v>
      </c>
      <c r="B271" t="s">
        <v>50</v>
      </c>
      <c r="C271" t="s">
        <v>245</v>
      </c>
      <c r="D271">
        <v>1</v>
      </c>
      <c r="E271" s="9">
        <f>VLOOKUP(F271,需要的包数!C:D,2,FALSE)</f>
        <v>1</v>
      </c>
      <c r="F271" t="str">
        <f t="shared" si="12"/>
        <v>脑外科器械开颅包（63件）</v>
      </c>
      <c r="G271">
        <f t="shared" si="13"/>
        <v>1</v>
      </c>
      <c r="H271" s="9">
        <f>COUNTIF(需要的包数!$C$2:$C$67,包明细!F271)</f>
        <v>1</v>
      </c>
    </row>
    <row r="272" spans="1:8">
      <c r="A272" t="s">
        <v>19</v>
      </c>
      <c r="B272" t="s">
        <v>27</v>
      </c>
      <c r="C272" t="s">
        <v>317</v>
      </c>
      <c r="D272">
        <v>9</v>
      </c>
      <c r="E272" s="9">
        <f>VLOOKUP(F272,需要的包数!C:D,2,FALSE)</f>
        <v>1</v>
      </c>
      <c r="F272" t="str">
        <f t="shared" si="12"/>
        <v>骨科器械骨科微型器械（23件）</v>
      </c>
      <c r="G272">
        <f t="shared" si="13"/>
        <v>9</v>
      </c>
      <c r="H272" s="9">
        <f>COUNTIF(需要的包数!$C$2:$C$67,包明细!F272)</f>
        <v>1</v>
      </c>
    </row>
    <row r="273" spans="1:8">
      <c r="A273" s="9" t="s">
        <v>5</v>
      </c>
      <c r="B273" s="9" t="s">
        <v>6</v>
      </c>
      <c r="C273" s="9" t="s">
        <v>284</v>
      </c>
      <c r="D273" s="9">
        <v>4</v>
      </c>
      <c r="E273" s="9">
        <f>VLOOKUP(F273,需要的包数!C:D,2,FALSE)</f>
        <v>2</v>
      </c>
      <c r="F273" s="9" t="str">
        <f t="shared" si="12"/>
        <v>产科器械产包（37件）</v>
      </c>
      <c r="G273" s="9">
        <f t="shared" si="13"/>
        <v>8</v>
      </c>
      <c r="H273" s="9">
        <f>COUNTIF(需要的包数!$C$2:$C$67,包明细!F273)</f>
        <v>1</v>
      </c>
    </row>
    <row r="274" spans="1:8">
      <c r="A274" s="9" t="s">
        <v>19</v>
      </c>
      <c r="B274" s="9" t="s">
        <v>28</v>
      </c>
      <c r="C274" s="9" t="s">
        <v>194</v>
      </c>
      <c r="D274" s="9">
        <v>2</v>
      </c>
      <c r="E274" s="9">
        <f>VLOOKUP(F274,需要的包数!C:D,2,FALSE)</f>
        <v>1</v>
      </c>
      <c r="F274" s="9" t="str">
        <f t="shared" si="12"/>
        <v>骨科器械骨科显微器械（18件）</v>
      </c>
      <c r="G274" s="9">
        <f t="shared" si="13"/>
        <v>2</v>
      </c>
      <c r="H274" s="9">
        <f>COUNTIF(需要的包数!$C$2:$C$67,包明细!F274)</f>
        <v>1</v>
      </c>
    </row>
    <row r="275" spans="1:8">
      <c r="A275" s="9" t="s">
        <v>40</v>
      </c>
      <c r="B275" s="9" t="s">
        <v>42</v>
      </c>
      <c r="C275" s="9" t="s">
        <v>134</v>
      </c>
      <c r="D275" s="9">
        <v>1</v>
      </c>
      <c r="E275" s="9">
        <f>VLOOKUP(F275,需要的包数!C:D,2,FALSE)</f>
        <v>2</v>
      </c>
      <c r="F275" s="9" t="str">
        <f t="shared" si="12"/>
        <v>甲乳科器械甲状腺包（37件）</v>
      </c>
      <c r="G275" s="9">
        <f t="shared" si="13"/>
        <v>2</v>
      </c>
      <c r="H275" s="9">
        <f>COUNTIF(需要的包数!$C$2:$C$67,包明细!F275)</f>
        <v>1</v>
      </c>
    </row>
    <row r="276" spans="1:8">
      <c r="A276" s="9" t="s">
        <v>47</v>
      </c>
      <c r="B276" s="9" t="s">
        <v>53</v>
      </c>
      <c r="C276" s="9" t="s">
        <v>134</v>
      </c>
      <c r="D276" s="9">
        <v>1</v>
      </c>
      <c r="E276" s="9">
        <f>VLOOKUP(F276,需要的包数!C:D,2,FALSE)</f>
        <v>1</v>
      </c>
      <c r="F276" s="9" t="str">
        <f t="shared" si="12"/>
        <v>脑外科器械钻孔引流包（31件）</v>
      </c>
      <c r="G276" s="9">
        <f t="shared" si="13"/>
        <v>1</v>
      </c>
      <c r="H276" s="9">
        <f>COUNTIF(需要的包数!$C$2:$C$67,包明细!F276)</f>
        <v>1</v>
      </c>
    </row>
    <row r="277" spans="1:8">
      <c r="A277" t="s">
        <v>19</v>
      </c>
      <c r="B277" t="s">
        <v>27</v>
      </c>
      <c r="C277" t="s">
        <v>116</v>
      </c>
      <c r="D277">
        <v>1</v>
      </c>
      <c r="E277" s="9">
        <f>VLOOKUP(F277,需要的包数!C:D,2,FALSE)</f>
        <v>1</v>
      </c>
      <c r="F277" t="str">
        <f t="shared" ref="F277:F289" si="14">A277&amp;B277</f>
        <v>骨科器械骨科微型器械（23件）</v>
      </c>
      <c r="G277">
        <f t="shared" ref="G277:G289" si="15">E277*D277</f>
        <v>1</v>
      </c>
      <c r="H277" s="9">
        <f>COUNTIF(需要的包数!$C$2:$C$67,包明细!F277)</f>
        <v>1</v>
      </c>
    </row>
    <row r="278" spans="1:8">
      <c r="A278" t="s">
        <v>19</v>
      </c>
      <c r="B278" t="s">
        <v>27</v>
      </c>
      <c r="C278" t="s">
        <v>257</v>
      </c>
      <c r="D278">
        <v>1</v>
      </c>
      <c r="E278" s="9">
        <f>VLOOKUP(F278,需要的包数!C:D,2,FALSE)</f>
        <v>1</v>
      </c>
      <c r="F278" t="str">
        <f t="shared" si="14"/>
        <v>骨科器械骨科微型器械（23件）</v>
      </c>
      <c r="G278">
        <f t="shared" si="15"/>
        <v>1</v>
      </c>
      <c r="H278" s="9">
        <f>COUNTIF(需要的包数!$C$2:$C$67,包明细!F278)</f>
        <v>1</v>
      </c>
    </row>
    <row r="279" spans="1:8">
      <c r="A279" s="9" t="s">
        <v>47</v>
      </c>
      <c r="B279" s="9" t="s">
        <v>50</v>
      </c>
      <c r="C279" s="9" t="s">
        <v>203</v>
      </c>
      <c r="D279" s="9">
        <v>2</v>
      </c>
      <c r="E279" s="9">
        <f>VLOOKUP(F279,需要的包数!C:D,2,FALSE)</f>
        <v>1</v>
      </c>
      <c r="F279" s="9" t="str">
        <f t="shared" si="14"/>
        <v>脑外科器械开颅包（63件）</v>
      </c>
      <c r="G279" s="9">
        <f t="shared" si="15"/>
        <v>2</v>
      </c>
      <c r="H279" s="9">
        <f>COUNTIF(需要的包数!$C$2:$C$67,包明细!F279)</f>
        <v>1</v>
      </c>
    </row>
    <row r="280" spans="1:8">
      <c r="A280" t="s">
        <v>19</v>
      </c>
      <c r="B280" t="s">
        <v>27</v>
      </c>
      <c r="C280" t="s">
        <v>251</v>
      </c>
      <c r="D280">
        <v>1</v>
      </c>
      <c r="E280" s="9">
        <f>VLOOKUP(F280,需要的包数!C:D,2,FALSE)</f>
        <v>1</v>
      </c>
      <c r="F280" t="str">
        <f t="shared" si="14"/>
        <v>骨科器械骨科微型器械（23件）</v>
      </c>
      <c r="G280">
        <f t="shared" si="15"/>
        <v>1</v>
      </c>
      <c r="H280" s="9">
        <f>COUNTIF(需要的包数!$C$2:$C$67,包明细!F280)</f>
        <v>1</v>
      </c>
    </row>
    <row r="281" spans="1:8">
      <c r="A281" t="s">
        <v>19</v>
      </c>
      <c r="B281" t="s">
        <v>28</v>
      </c>
      <c r="C281" t="s">
        <v>179</v>
      </c>
      <c r="D281">
        <v>1</v>
      </c>
      <c r="E281" s="9">
        <f>VLOOKUP(F281,需要的包数!C:D,2,FALSE)</f>
        <v>1</v>
      </c>
      <c r="F281" t="str">
        <f t="shared" si="14"/>
        <v>骨科器械骨科显微器械（18件）</v>
      </c>
      <c r="G281">
        <f t="shared" si="15"/>
        <v>1</v>
      </c>
      <c r="H281" s="9">
        <f>COUNTIF(需要的包数!$C$2:$C$67,包明细!F281)</f>
        <v>1</v>
      </c>
    </row>
    <row r="282" spans="1:8">
      <c r="A282" t="s">
        <v>19</v>
      </c>
      <c r="B282" t="s">
        <v>28</v>
      </c>
      <c r="C282" t="s">
        <v>178</v>
      </c>
      <c r="D282">
        <v>1</v>
      </c>
      <c r="E282" s="9">
        <f>VLOOKUP(F282,需要的包数!C:D,2,FALSE)</f>
        <v>1</v>
      </c>
      <c r="F282" t="str">
        <f t="shared" si="14"/>
        <v>骨科器械骨科显微器械（18件）</v>
      </c>
      <c r="G282">
        <f t="shared" si="15"/>
        <v>1</v>
      </c>
      <c r="H282" s="9">
        <f>COUNTIF(需要的包数!$C$2:$C$67,包明细!F282)</f>
        <v>1</v>
      </c>
    </row>
    <row r="283" spans="1:8">
      <c r="A283" s="9" t="s">
        <v>17</v>
      </c>
      <c r="B283" s="9" t="s">
        <v>18</v>
      </c>
      <c r="C283" s="9" t="s">
        <v>284</v>
      </c>
      <c r="D283" s="9">
        <v>2</v>
      </c>
      <c r="E283" s="9">
        <f>VLOOKUP(F283,需要的包数!C:D,2,FALSE)</f>
        <v>2</v>
      </c>
      <c r="F283" s="9" t="str">
        <f t="shared" si="14"/>
        <v>肛肠科器械肛肠科包（15件）</v>
      </c>
      <c r="G283" s="9">
        <f t="shared" si="15"/>
        <v>4</v>
      </c>
      <c r="H283" s="9">
        <f>COUNTIF(需要的包数!$C$2:$C$67,包明细!F283)</f>
        <v>1</v>
      </c>
    </row>
    <row r="284" spans="1:8">
      <c r="A284" s="9" t="s">
        <v>40</v>
      </c>
      <c r="B284" s="9" t="s">
        <v>42</v>
      </c>
      <c r="C284" s="9" t="s">
        <v>284</v>
      </c>
      <c r="D284" s="9">
        <v>4</v>
      </c>
      <c r="E284" s="9">
        <f>VLOOKUP(F284,需要的包数!C:D,2,FALSE)</f>
        <v>2</v>
      </c>
      <c r="F284" s="9" t="str">
        <f t="shared" si="14"/>
        <v>甲乳科器械甲状腺包（37件）</v>
      </c>
      <c r="G284" s="9">
        <f t="shared" si="15"/>
        <v>8</v>
      </c>
      <c r="H284" s="9">
        <f>COUNTIF(需要的包数!$C$2:$C$67,包明细!F284)</f>
        <v>1</v>
      </c>
    </row>
    <row r="285" spans="1:8">
      <c r="A285" t="s">
        <v>19</v>
      </c>
      <c r="B285" t="s">
        <v>28</v>
      </c>
      <c r="C285" t="s">
        <v>248</v>
      </c>
      <c r="D285">
        <v>1</v>
      </c>
      <c r="E285" s="9">
        <f>VLOOKUP(F285,需要的包数!C:D,2,FALSE)</f>
        <v>1</v>
      </c>
      <c r="F285" t="str">
        <f t="shared" si="14"/>
        <v>骨科器械骨科显微器械（18件）</v>
      </c>
      <c r="G285">
        <f t="shared" si="15"/>
        <v>1</v>
      </c>
      <c r="H285" s="9">
        <f>COUNTIF(需要的包数!$C$2:$C$67,包明细!F285)</f>
        <v>1</v>
      </c>
    </row>
    <row r="286" spans="1:8">
      <c r="A286" t="s">
        <v>19</v>
      </c>
      <c r="B286" t="s">
        <v>28</v>
      </c>
      <c r="C286" t="s">
        <v>249</v>
      </c>
      <c r="D286">
        <v>2</v>
      </c>
      <c r="E286" s="9">
        <f>VLOOKUP(F286,需要的包数!C:D,2,FALSE)</f>
        <v>1</v>
      </c>
      <c r="F286" t="str">
        <f t="shared" si="14"/>
        <v>骨科器械骨科显微器械（18件）</v>
      </c>
      <c r="G286">
        <f t="shared" si="15"/>
        <v>2</v>
      </c>
      <c r="H286" s="9">
        <f>COUNTIF(需要的包数!$C$2:$C$67,包明细!F286)</f>
        <v>1</v>
      </c>
    </row>
    <row r="287" spans="1:8">
      <c r="A287" t="s">
        <v>19</v>
      </c>
      <c r="B287" t="s">
        <v>28</v>
      </c>
      <c r="C287" t="s">
        <v>247</v>
      </c>
      <c r="D287">
        <v>1</v>
      </c>
      <c r="E287" s="9">
        <f>VLOOKUP(F287,需要的包数!C:D,2,FALSE)</f>
        <v>1</v>
      </c>
      <c r="F287" t="str">
        <f t="shared" si="14"/>
        <v>骨科器械骨科显微器械（18件）</v>
      </c>
      <c r="G287">
        <f t="shared" si="15"/>
        <v>1</v>
      </c>
      <c r="H287" s="9">
        <f>COUNTIF(需要的包数!$C$2:$C$67,包明细!F287)</f>
        <v>1</v>
      </c>
    </row>
    <row r="288" spans="1:8">
      <c r="A288" t="s">
        <v>19</v>
      </c>
      <c r="B288" t="s">
        <v>28</v>
      </c>
      <c r="C288" t="s">
        <v>278</v>
      </c>
      <c r="D288">
        <v>4</v>
      </c>
      <c r="E288" s="9">
        <f>VLOOKUP(F288,需要的包数!C:D,2,FALSE)</f>
        <v>1</v>
      </c>
      <c r="F288" t="str">
        <f t="shared" si="14"/>
        <v>骨科器械骨科显微器械（18件）</v>
      </c>
      <c r="G288">
        <f t="shared" si="15"/>
        <v>4</v>
      </c>
      <c r="H288" s="9">
        <f>COUNTIF(需要的包数!$C$2:$C$67,包明细!F288)</f>
        <v>1</v>
      </c>
    </row>
    <row r="289" spans="1:8">
      <c r="A289" s="9" t="s">
        <v>45</v>
      </c>
      <c r="B289" s="9" t="s">
        <v>46</v>
      </c>
      <c r="C289" s="9" t="s">
        <v>284</v>
      </c>
      <c r="D289" s="9">
        <v>2</v>
      </c>
      <c r="E289" s="9">
        <f>VLOOKUP(F289,需要的包数!C:D,2,FALSE)</f>
        <v>4</v>
      </c>
      <c r="F289" s="9" t="str">
        <f t="shared" si="14"/>
        <v>泌尿外科器械电切包（6件）</v>
      </c>
      <c r="G289" s="9">
        <f t="shared" si="15"/>
        <v>8</v>
      </c>
      <c r="H289" s="9">
        <f>COUNTIF(需要的包数!$C$2:$C$67,包明细!F289)</f>
        <v>1</v>
      </c>
    </row>
    <row r="290" spans="1:8">
      <c r="A290" t="s">
        <v>19</v>
      </c>
      <c r="B290" t="s">
        <v>30</v>
      </c>
      <c r="C290" t="s">
        <v>313</v>
      </c>
      <c r="D290">
        <v>1</v>
      </c>
      <c r="E290" s="9">
        <f>VLOOKUP(F290,需要的包数!C:D,2,FALSE)</f>
        <v>1</v>
      </c>
      <c r="F290" t="str">
        <f t="shared" ref="F290:F313" si="16">A290&amp;B290</f>
        <v>骨科器械骨钻头（8件）</v>
      </c>
      <c r="G290">
        <f t="shared" ref="G290:G313" si="17">E290*D290</f>
        <v>1</v>
      </c>
      <c r="H290" s="9">
        <f>COUNTIF(需要的包数!$C$2:$C$67,包明细!F290)</f>
        <v>1</v>
      </c>
    </row>
    <row r="291" spans="1:8">
      <c r="A291" t="s">
        <v>19</v>
      </c>
      <c r="B291" t="s">
        <v>30</v>
      </c>
      <c r="C291" t="s">
        <v>292</v>
      </c>
      <c r="D291">
        <v>1</v>
      </c>
      <c r="E291" s="9">
        <f>VLOOKUP(F291,需要的包数!C:D,2,FALSE)</f>
        <v>1</v>
      </c>
      <c r="F291" t="str">
        <f t="shared" si="16"/>
        <v>骨科器械骨钻头（8件）</v>
      </c>
      <c r="G291">
        <f t="shared" si="17"/>
        <v>1</v>
      </c>
      <c r="H291" s="9">
        <f>COUNTIF(需要的包数!$C$2:$C$67,包明细!F291)</f>
        <v>1</v>
      </c>
    </row>
    <row r="292" spans="1:8">
      <c r="A292" t="s">
        <v>19</v>
      </c>
      <c r="B292" t="s">
        <v>30</v>
      </c>
      <c r="C292" t="s">
        <v>312</v>
      </c>
      <c r="D292">
        <v>6</v>
      </c>
      <c r="E292" s="9">
        <f>VLOOKUP(F292,需要的包数!C:D,2,FALSE)</f>
        <v>1</v>
      </c>
      <c r="F292" t="str">
        <f t="shared" si="16"/>
        <v>骨科器械骨钻头（8件）</v>
      </c>
      <c r="G292">
        <f t="shared" si="17"/>
        <v>6</v>
      </c>
      <c r="H292" s="9">
        <f>COUNTIF(需要的包数!$C$2:$C$67,包明细!F292)</f>
        <v>1</v>
      </c>
    </row>
    <row r="293" spans="1:8">
      <c r="A293" t="s">
        <v>19</v>
      </c>
      <c r="B293" t="s">
        <v>31</v>
      </c>
      <c r="C293" t="s">
        <v>291</v>
      </c>
      <c r="D293">
        <v>1</v>
      </c>
      <c r="E293" s="9">
        <f>VLOOKUP(F293,需要的包数!C:D,2,FALSE)</f>
        <v>1</v>
      </c>
      <c r="F293" t="str">
        <f t="shared" si="16"/>
        <v>骨科器械脊柱包（3件）</v>
      </c>
      <c r="G293">
        <f t="shared" si="17"/>
        <v>1</v>
      </c>
      <c r="H293" s="9">
        <f>COUNTIF(需要的包数!$C$2:$C$67,包明细!F293)</f>
        <v>1</v>
      </c>
    </row>
    <row r="294" spans="1:8">
      <c r="A294" t="s">
        <v>19</v>
      </c>
      <c r="B294" t="s">
        <v>31</v>
      </c>
      <c r="C294" t="s">
        <v>132</v>
      </c>
      <c r="D294">
        <v>2</v>
      </c>
      <c r="E294" s="9">
        <f>VLOOKUP(F294,需要的包数!C:D,2,FALSE)</f>
        <v>1</v>
      </c>
      <c r="F294" t="str">
        <f t="shared" si="16"/>
        <v>骨科器械脊柱包（3件）</v>
      </c>
      <c r="G294">
        <f t="shared" si="17"/>
        <v>2</v>
      </c>
      <c r="H294" s="9">
        <f>COUNTIF(需要的包数!$C$2:$C$67,包明细!F294)</f>
        <v>1</v>
      </c>
    </row>
    <row r="295" spans="1:8">
      <c r="A295" s="9" t="s">
        <v>19</v>
      </c>
      <c r="B295" s="9" t="s">
        <v>36</v>
      </c>
      <c r="C295" s="9" t="s">
        <v>98</v>
      </c>
      <c r="D295" s="9">
        <v>1</v>
      </c>
      <c r="E295" s="9">
        <f>VLOOKUP(F295,需要的包数!C:D,2,FALSE)</f>
        <v>2</v>
      </c>
      <c r="F295" s="9" t="str">
        <f t="shared" si="16"/>
        <v>骨科器械腰椎包（55件)</v>
      </c>
      <c r="G295" s="9">
        <f t="shared" si="17"/>
        <v>2</v>
      </c>
      <c r="H295" s="9">
        <f>COUNTIF(需要的包数!$C$2:$C$67,包明细!F295)</f>
        <v>1</v>
      </c>
    </row>
    <row r="296" spans="1:8">
      <c r="A296" t="s">
        <v>19</v>
      </c>
      <c r="B296" t="s">
        <v>25</v>
      </c>
      <c r="C296" t="s">
        <v>342</v>
      </c>
      <c r="D296">
        <v>1</v>
      </c>
      <c r="E296" s="9">
        <f>VLOOKUP(F296,需要的包数!C:D,2,FALSE)</f>
        <v>2</v>
      </c>
      <c r="F296" t="str">
        <f t="shared" si="16"/>
        <v>骨科器械骨刀锤（6件）</v>
      </c>
      <c r="G296">
        <f t="shared" si="17"/>
        <v>2</v>
      </c>
      <c r="H296" s="9">
        <f>COUNTIF(需要的包数!$C$2:$C$67,包明细!F296)</f>
        <v>1</v>
      </c>
    </row>
    <row r="297" spans="1:8">
      <c r="A297" t="s">
        <v>19</v>
      </c>
      <c r="B297" t="s">
        <v>35</v>
      </c>
      <c r="C297" t="s">
        <v>198</v>
      </c>
      <c r="D297">
        <v>7</v>
      </c>
      <c r="E297" s="9">
        <f>VLOOKUP(F297,需要的包数!C:D,2,FALSE)</f>
        <v>1</v>
      </c>
      <c r="F297" t="str">
        <f t="shared" si="16"/>
        <v>骨科器械内固定取出器械（48件）</v>
      </c>
      <c r="G297">
        <f t="shared" si="17"/>
        <v>7</v>
      </c>
      <c r="H297" s="9">
        <f>COUNTIF(需要的包数!$C$2:$C$67,包明细!F297)</f>
        <v>1</v>
      </c>
    </row>
    <row r="298" spans="1:8">
      <c r="A298" t="s">
        <v>19</v>
      </c>
      <c r="B298" t="s">
        <v>35</v>
      </c>
      <c r="C298" t="s">
        <v>344</v>
      </c>
      <c r="D298">
        <v>10</v>
      </c>
      <c r="E298" s="9">
        <f>VLOOKUP(F298,需要的包数!C:D,2,FALSE)</f>
        <v>1</v>
      </c>
      <c r="F298" t="str">
        <f t="shared" si="16"/>
        <v>骨科器械内固定取出器械（48件）</v>
      </c>
      <c r="G298">
        <f t="shared" si="17"/>
        <v>10</v>
      </c>
      <c r="H298" s="9">
        <f>COUNTIF(需要的包数!$C$2:$C$67,包明细!F298)</f>
        <v>1</v>
      </c>
    </row>
    <row r="299" spans="1:8">
      <c r="A299" t="s">
        <v>19</v>
      </c>
      <c r="B299" t="s">
        <v>35</v>
      </c>
      <c r="C299" t="s">
        <v>167</v>
      </c>
      <c r="D299">
        <v>7</v>
      </c>
      <c r="E299" s="9">
        <f>VLOOKUP(F299,需要的包数!C:D,2,FALSE)</f>
        <v>1</v>
      </c>
      <c r="F299" t="str">
        <f t="shared" si="16"/>
        <v>骨科器械内固定取出器械（48件）</v>
      </c>
      <c r="G299">
        <f t="shared" si="17"/>
        <v>7</v>
      </c>
      <c r="H299" s="9">
        <f>COUNTIF(需要的包数!$C$2:$C$67,包明细!F299)</f>
        <v>1</v>
      </c>
    </row>
    <row r="300" spans="1:8">
      <c r="A300" t="s">
        <v>19</v>
      </c>
      <c r="B300" t="s">
        <v>35</v>
      </c>
      <c r="C300" t="s">
        <v>124</v>
      </c>
      <c r="D300">
        <v>3</v>
      </c>
      <c r="E300" s="9">
        <f>VLOOKUP(F300,需要的包数!C:D,2,FALSE)</f>
        <v>1</v>
      </c>
      <c r="F300" t="str">
        <f t="shared" si="16"/>
        <v>骨科器械内固定取出器械（48件）</v>
      </c>
      <c r="G300">
        <f t="shared" si="17"/>
        <v>3</v>
      </c>
      <c r="H300" s="9">
        <f>COUNTIF(需要的包数!$C$2:$C$67,包明细!F300)</f>
        <v>1</v>
      </c>
    </row>
    <row r="301" spans="1:8">
      <c r="A301" t="s">
        <v>19</v>
      </c>
      <c r="B301" t="s">
        <v>35</v>
      </c>
      <c r="C301" t="s">
        <v>206</v>
      </c>
      <c r="D301">
        <v>2</v>
      </c>
      <c r="E301" s="9">
        <f>VLOOKUP(F301,需要的包数!C:D,2,FALSE)</f>
        <v>1</v>
      </c>
      <c r="F301" t="str">
        <f t="shared" si="16"/>
        <v>骨科器械内固定取出器械（48件）</v>
      </c>
      <c r="G301">
        <f t="shared" si="17"/>
        <v>2</v>
      </c>
      <c r="H301" s="9">
        <f>COUNTIF(需要的包数!$C$2:$C$67,包明细!F301)</f>
        <v>1</v>
      </c>
    </row>
    <row r="302" spans="1:8">
      <c r="A302" t="s">
        <v>19</v>
      </c>
      <c r="B302" t="s">
        <v>35</v>
      </c>
      <c r="C302" t="s">
        <v>148</v>
      </c>
      <c r="D302">
        <v>4</v>
      </c>
      <c r="E302" s="9">
        <f>VLOOKUP(F302,需要的包数!C:D,2,FALSE)</f>
        <v>1</v>
      </c>
      <c r="F302" t="str">
        <f t="shared" si="16"/>
        <v>骨科器械内固定取出器械（48件）</v>
      </c>
      <c r="G302">
        <f t="shared" si="17"/>
        <v>4</v>
      </c>
      <c r="H302" s="9">
        <f>COUNTIF(需要的包数!$C$2:$C$67,包明细!F302)</f>
        <v>1</v>
      </c>
    </row>
    <row r="303" spans="1:8">
      <c r="A303" t="s">
        <v>19</v>
      </c>
      <c r="B303" t="s">
        <v>35</v>
      </c>
      <c r="C303" t="s">
        <v>126</v>
      </c>
      <c r="D303">
        <v>1</v>
      </c>
      <c r="E303" s="9">
        <f>VLOOKUP(F303,需要的包数!C:D,2,FALSE)</f>
        <v>1</v>
      </c>
      <c r="F303" t="str">
        <f t="shared" si="16"/>
        <v>骨科器械内固定取出器械（48件）</v>
      </c>
      <c r="G303">
        <f t="shared" si="17"/>
        <v>1</v>
      </c>
      <c r="H303" s="9">
        <f>COUNTIF(需要的包数!$C$2:$C$67,包明细!F303)</f>
        <v>1</v>
      </c>
    </row>
    <row r="304" spans="1:8">
      <c r="A304" t="s">
        <v>19</v>
      </c>
      <c r="B304" t="s">
        <v>35</v>
      </c>
      <c r="C304" t="s">
        <v>144</v>
      </c>
      <c r="D304">
        <v>2</v>
      </c>
      <c r="E304" s="9">
        <f>VLOOKUP(F304,需要的包数!C:D,2,FALSE)</f>
        <v>1</v>
      </c>
      <c r="F304" t="str">
        <f t="shared" si="16"/>
        <v>骨科器械内固定取出器械（48件）</v>
      </c>
      <c r="G304">
        <f t="shared" si="17"/>
        <v>2</v>
      </c>
      <c r="H304" s="9">
        <f>COUNTIF(需要的包数!$C$2:$C$67,包明细!F304)</f>
        <v>1</v>
      </c>
    </row>
    <row r="305" spans="1:8">
      <c r="A305" s="9" t="s">
        <v>19</v>
      </c>
      <c r="B305" s="9" t="s">
        <v>32</v>
      </c>
      <c r="C305" s="9" t="s">
        <v>153</v>
      </c>
      <c r="D305" s="9">
        <v>2</v>
      </c>
      <c r="E305" s="9">
        <f>VLOOKUP(F305,需要的包数!C:D,2,FALSE)</f>
        <v>1</v>
      </c>
      <c r="F305" s="9" t="str">
        <f t="shared" si="16"/>
        <v>骨科器械颈椎包（65件）</v>
      </c>
      <c r="G305" s="9">
        <f t="shared" si="17"/>
        <v>2</v>
      </c>
      <c r="H305" s="9">
        <f>COUNTIF(需要的包数!$C$2:$C$67,包明细!F305)</f>
        <v>1</v>
      </c>
    </row>
    <row r="306" spans="1:8">
      <c r="A306" t="s">
        <v>19</v>
      </c>
      <c r="B306" t="s">
        <v>35</v>
      </c>
      <c r="C306" t="s">
        <v>232</v>
      </c>
      <c r="D306">
        <v>2</v>
      </c>
      <c r="E306" s="9">
        <f>VLOOKUP(F306,需要的包数!C:D,2,FALSE)</f>
        <v>1</v>
      </c>
      <c r="F306" t="str">
        <f t="shared" si="16"/>
        <v>骨科器械内固定取出器械（48件）</v>
      </c>
      <c r="G306">
        <f t="shared" si="17"/>
        <v>2</v>
      </c>
      <c r="H306" s="9">
        <f>COUNTIF(需要的包数!$C$2:$C$67,包明细!F306)</f>
        <v>1</v>
      </c>
    </row>
    <row r="307" spans="1:8">
      <c r="A307" t="s">
        <v>19</v>
      </c>
      <c r="B307" t="s">
        <v>35</v>
      </c>
      <c r="C307" t="s">
        <v>229</v>
      </c>
      <c r="D307">
        <v>1</v>
      </c>
      <c r="E307" s="9">
        <f>VLOOKUP(F307,需要的包数!C:D,2,FALSE)</f>
        <v>1</v>
      </c>
      <c r="F307" t="str">
        <f t="shared" si="16"/>
        <v>骨科器械内固定取出器械（48件）</v>
      </c>
      <c r="G307">
        <f t="shared" si="17"/>
        <v>1</v>
      </c>
      <c r="H307" s="9">
        <f>COUNTIF(需要的包数!$C$2:$C$67,包明细!F307)</f>
        <v>1</v>
      </c>
    </row>
    <row r="308" spans="1:8">
      <c r="A308" t="s">
        <v>19</v>
      </c>
      <c r="B308" t="s">
        <v>35</v>
      </c>
      <c r="C308" t="s">
        <v>168</v>
      </c>
      <c r="D308">
        <v>3</v>
      </c>
      <c r="E308" s="9">
        <f>VLOOKUP(F308,需要的包数!C:D,2,FALSE)</f>
        <v>1</v>
      </c>
      <c r="F308" t="str">
        <f t="shared" si="16"/>
        <v>骨科器械内固定取出器械（48件）</v>
      </c>
      <c r="G308">
        <f t="shared" si="17"/>
        <v>3</v>
      </c>
      <c r="H308" s="9">
        <f>COUNTIF(需要的包数!$C$2:$C$67,包明细!F308)</f>
        <v>1</v>
      </c>
    </row>
    <row r="309" spans="1:8">
      <c r="A309" t="s">
        <v>19</v>
      </c>
      <c r="B309" t="s">
        <v>35</v>
      </c>
      <c r="C309" t="s">
        <v>197</v>
      </c>
      <c r="D309">
        <v>1</v>
      </c>
      <c r="E309" s="9">
        <f>VLOOKUP(F309,需要的包数!C:D,2,FALSE)</f>
        <v>1</v>
      </c>
      <c r="F309" t="str">
        <f t="shared" si="16"/>
        <v>骨科器械内固定取出器械（48件）</v>
      </c>
      <c r="G309">
        <f t="shared" si="17"/>
        <v>1</v>
      </c>
      <c r="H309" s="9">
        <f>COUNTIF(需要的包数!$C$2:$C$67,包明细!F309)</f>
        <v>1</v>
      </c>
    </row>
    <row r="310" spans="1:8">
      <c r="A310" t="s">
        <v>19</v>
      </c>
      <c r="B310" t="s">
        <v>35</v>
      </c>
      <c r="C310" t="s">
        <v>208</v>
      </c>
      <c r="D310">
        <v>1</v>
      </c>
      <c r="E310" s="9">
        <f>VLOOKUP(F310,需要的包数!C:D,2,FALSE)</f>
        <v>1</v>
      </c>
      <c r="F310" t="str">
        <f t="shared" si="16"/>
        <v>骨科器械内固定取出器械（48件）</v>
      </c>
      <c r="G310">
        <f t="shared" si="17"/>
        <v>1</v>
      </c>
      <c r="H310" s="9">
        <f>COUNTIF(需要的包数!$C$2:$C$67,包明细!F310)</f>
        <v>1</v>
      </c>
    </row>
    <row r="311" spans="1:8">
      <c r="A311" t="s">
        <v>19</v>
      </c>
      <c r="B311" t="s">
        <v>35</v>
      </c>
      <c r="C311" t="s">
        <v>189</v>
      </c>
      <c r="D311">
        <v>2</v>
      </c>
      <c r="E311" s="9">
        <f>VLOOKUP(F311,需要的包数!C:D,2,FALSE)</f>
        <v>1</v>
      </c>
      <c r="F311" t="str">
        <f t="shared" si="16"/>
        <v>骨科器械内固定取出器械（48件）</v>
      </c>
      <c r="G311">
        <f t="shared" si="17"/>
        <v>2</v>
      </c>
      <c r="H311" s="9">
        <f>COUNTIF(需要的包数!$C$2:$C$67,包明细!F311)</f>
        <v>1</v>
      </c>
    </row>
    <row r="312" spans="1:8">
      <c r="A312" t="s">
        <v>19</v>
      </c>
      <c r="B312" t="s">
        <v>35</v>
      </c>
      <c r="C312" t="s">
        <v>183</v>
      </c>
      <c r="D312">
        <v>1</v>
      </c>
      <c r="E312" s="9">
        <f>VLOOKUP(F312,需要的包数!C:D,2,FALSE)</f>
        <v>1</v>
      </c>
      <c r="F312" t="str">
        <f t="shared" si="16"/>
        <v>骨科器械内固定取出器械（48件）</v>
      </c>
      <c r="G312">
        <f t="shared" si="17"/>
        <v>1</v>
      </c>
      <c r="H312" s="9">
        <f>COUNTIF(需要的包数!$C$2:$C$67,包明细!F312)</f>
        <v>1</v>
      </c>
    </row>
    <row r="313" spans="1:8">
      <c r="A313" s="9" t="s">
        <v>19</v>
      </c>
      <c r="B313" s="9" t="s">
        <v>36</v>
      </c>
      <c r="C313" s="9" t="s">
        <v>227</v>
      </c>
      <c r="D313" s="9">
        <v>2</v>
      </c>
      <c r="E313" s="9">
        <f>VLOOKUP(F313,需要的包数!C:D,2,FALSE)</f>
        <v>2</v>
      </c>
      <c r="F313" s="9" t="str">
        <f t="shared" si="16"/>
        <v>骨科器械腰椎包（55件)</v>
      </c>
      <c r="G313" s="9">
        <f t="shared" si="17"/>
        <v>4</v>
      </c>
      <c r="H313" s="9">
        <f>COUNTIF(需要的包数!$C$2:$C$67,包明细!F313)</f>
        <v>1</v>
      </c>
    </row>
    <row r="314" spans="1:8">
      <c r="A314" t="s">
        <v>19</v>
      </c>
      <c r="B314" t="s">
        <v>24</v>
      </c>
      <c r="C314" t="s">
        <v>148</v>
      </c>
      <c r="D314">
        <v>3</v>
      </c>
      <c r="E314" s="9">
        <f>VLOOKUP(F314,需要的包数!C:D,2,FALSE)</f>
        <v>1</v>
      </c>
      <c r="F314" t="str">
        <f t="shared" ref="F314:F328" si="18">A314&amp;B314</f>
        <v>骨科器械钢钻头（3件）</v>
      </c>
      <c r="G314">
        <f t="shared" ref="G314:G328" si="19">E314*D314</f>
        <v>3</v>
      </c>
      <c r="H314" s="9">
        <f>COUNTIF(需要的包数!$C$2:$C$67,包明细!F314)</f>
        <v>1</v>
      </c>
    </row>
    <row r="315" spans="1:8">
      <c r="A315" t="s">
        <v>19</v>
      </c>
      <c r="B315" t="s">
        <v>23</v>
      </c>
      <c r="C315" t="s">
        <v>142</v>
      </c>
      <c r="D315">
        <v>2</v>
      </c>
      <c r="E315" s="9">
        <f>VLOOKUP(F315,需要的包数!C:D,2,FALSE)</f>
        <v>2</v>
      </c>
      <c r="F315" t="str">
        <f t="shared" si="18"/>
        <v>骨科器械顶棒包（2件）</v>
      </c>
      <c r="G315">
        <f t="shared" si="19"/>
        <v>4</v>
      </c>
      <c r="H315" s="9">
        <f>COUNTIF(需要的包数!$C$2:$C$67,包明细!F315)</f>
        <v>1</v>
      </c>
    </row>
    <row r="316" spans="1:8">
      <c r="A316" t="s">
        <v>19</v>
      </c>
      <c r="B316" t="s">
        <v>21</v>
      </c>
      <c r="C316" t="s">
        <v>127</v>
      </c>
      <c r="D316">
        <v>1</v>
      </c>
      <c r="E316" s="9">
        <f>VLOOKUP(F316,需要的包数!C:D,2,FALSE)</f>
        <v>2</v>
      </c>
      <c r="F316" t="str">
        <f t="shared" si="18"/>
        <v>骨科器械大力钳包（1件）</v>
      </c>
      <c r="G316">
        <f t="shared" si="19"/>
        <v>2</v>
      </c>
      <c r="H316" s="9">
        <f>COUNTIF(需要的包数!$C$2:$C$67,包明细!F316)</f>
        <v>1</v>
      </c>
    </row>
    <row r="317" spans="1:8">
      <c r="A317" t="s">
        <v>19</v>
      </c>
      <c r="B317" t="s">
        <v>39</v>
      </c>
      <c r="C317" t="s">
        <v>291</v>
      </c>
      <c r="D317">
        <v>1</v>
      </c>
      <c r="E317" s="9">
        <f>VLOOKUP(F317,需要的包数!C:D,2,FALSE)</f>
        <v>4</v>
      </c>
      <c r="F317" t="str">
        <f t="shared" si="18"/>
        <v>骨科器械咬骨钳包（1件）</v>
      </c>
      <c r="G317">
        <f t="shared" si="19"/>
        <v>4</v>
      </c>
      <c r="H317" s="9">
        <f>COUNTIF(需要的包数!$C$2:$C$67,包明细!F317)</f>
        <v>1</v>
      </c>
    </row>
    <row r="318" spans="1:8">
      <c r="A318" t="s">
        <v>19</v>
      </c>
      <c r="B318" t="s">
        <v>38</v>
      </c>
      <c r="C318" t="s">
        <v>290</v>
      </c>
      <c r="D318">
        <v>1</v>
      </c>
      <c r="E318" s="9">
        <f>VLOOKUP(F318,需要的包数!C:D,2,FALSE)</f>
        <v>2</v>
      </c>
      <c r="F318" t="str">
        <f t="shared" si="18"/>
        <v>骨科器械咬骨剪包（1件）</v>
      </c>
      <c r="G318">
        <f t="shared" si="19"/>
        <v>2</v>
      </c>
      <c r="H318" s="9">
        <f>COUNTIF(需要的包数!$C$2:$C$67,包明细!F318)</f>
        <v>1</v>
      </c>
    </row>
    <row r="319" spans="1:8">
      <c r="A319" t="s">
        <v>19</v>
      </c>
      <c r="B319" t="s">
        <v>20</v>
      </c>
      <c r="C319" t="s">
        <v>114</v>
      </c>
      <c r="D319">
        <v>1</v>
      </c>
      <c r="E319" s="9">
        <f>VLOOKUP(F319,需要的包数!C:D,2,FALSE)</f>
        <v>2</v>
      </c>
      <c r="F319" t="str">
        <f t="shared" si="18"/>
        <v>骨科器械持骨钳（1件）</v>
      </c>
      <c r="G319">
        <f t="shared" si="19"/>
        <v>2</v>
      </c>
      <c r="H319" s="9">
        <f>COUNTIF(需要的包数!$C$2:$C$67,包明细!F319)</f>
        <v>1</v>
      </c>
    </row>
    <row r="320" spans="1:8">
      <c r="A320" t="s">
        <v>19</v>
      </c>
      <c r="B320" t="s">
        <v>22</v>
      </c>
      <c r="C320" t="s">
        <v>292</v>
      </c>
      <c r="D320">
        <v>1</v>
      </c>
      <c r="E320" s="9">
        <f>VLOOKUP(F320,需要的包数!C:D,2,FALSE)</f>
        <v>2</v>
      </c>
      <c r="F320" t="str">
        <f t="shared" si="18"/>
        <v>骨科器械电钻（3件）</v>
      </c>
      <c r="G320">
        <f t="shared" si="19"/>
        <v>2</v>
      </c>
      <c r="H320" s="9">
        <f>COUNTIF(需要的包数!$C$2:$C$67,包明细!F320)</f>
        <v>1</v>
      </c>
    </row>
    <row r="321" spans="1:8">
      <c r="A321" t="s">
        <v>19</v>
      </c>
      <c r="B321" t="s">
        <v>22</v>
      </c>
      <c r="C321" t="s">
        <v>313</v>
      </c>
      <c r="D321">
        <v>1</v>
      </c>
      <c r="E321" s="9">
        <f>VLOOKUP(F321,需要的包数!C:D,2,FALSE)</f>
        <v>2</v>
      </c>
      <c r="F321" t="str">
        <f t="shared" si="18"/>
        <v>骨科器械电钻（3件）</v>
      </c>
      <c r="G321">
        <f t="shared" si="19"/>
        <v>2</v>
      </c>
      <c r="H321" s="9">
        <f>COUNTIF(需要的包数!$C$2:$C$67,包明细!F321)</f>
        <v>1</v>
      </c>
    </row>
    <row r="322" spans="1:8">
      <c r="A322" t="s">
        <v>19</v>
      </c>
      <c r="B322" t="s">
        <v>22</v>
      </c>
      <c r="C322" t="s">
        <v>140</v>
      </c>
      <c r="D322">
        <v>1</v>
      </c>
      <c r="E322" s="9">
        <f>VLOOKUP(F322,需要的包数!C:D,2,FALSE)</f>
        <v>2</v>
      </c>
      <c r="F322" t="str">
        <f t="shared" si="18"/>
        <v>骨科器械电钻（3件）</v>
      </c>
      <c r="G322">
        <f t="shared" si="19"/>
        <v>2</v>
      </c>
      <c r="H322" s="9">
        <f>COUNTIF(需要的包数!$C$2:$C$67,包明细!F322)</f>
        <v>1</v>
      </c>
    </row>
    <row r="323" spans="1:8">
      <c r="A323" t="s">
        <v>19</v>
      </c>
      <c r="B323" t="s">
        <v>36</v>
      </c>
      <c r="C323" t="s">
        <v>225</v>
      </c>
      <c r="D323">
        <v>5</v>
      </c>
      <c r="E323" s="9">
        <f>VLOOKUP(F323,需要的包数!C:D,2,FALSE)</f>
        <v>2</v>
      </c>
      <c r="F323" t="str">
        <f t="shared" si="18"/>
        <v>骨科器械腰椎包（55件)</v>
      </c>
      <c r="G323">
        <f t="shared" si="19"/>
        <v>10</v>
      </c>
      <c r="H323" s="9">
        <f>COUNTIF(需要的包数!$C$2:$C$67,包明细!F323)</f>
        <v>1</v>
      </c>
    </row>
    <row r="324" spans="1:8">
      <c r="A324" s="9" t="s">
        <v>19</v>
      </c>
      <c r="B324" s="9" t="s">
        <v>32</v>
      </c>
      <c r="C324" s="9" t="s">
        <v>238</v>
      </c>
      <c r="D324" s="9">
        <v>3</v>
      </c>
      <c r="E324" s="9">
        <f>VLOOKUP(F324,需要的包数!C:D,2,FALSE)</f>
        <v>1</v>
      </c>
      <c r="F324" s="9" t="str">
        <f t="shared" si="18"/>
        <v>骨科器械颈椎包（65件）</v>
      </c>
      <c r="G324" s="9">
        <f t="shared" si="19"/>
        <v>3</v>
      </c>
      <c r="H324" s="9">
        <f>COUNTIF(需要的包数!$C$2:$C$67,包明细!F324)</f>
        <v>1</v>
      </c>
    </row>
    <row r="325" spans="1:8">
      <c r="A325" t="s">
        <v>19</v>
      </c>
      <c r="B325" t="s">
        <v>36</v>
      </c>
      <c r="C325" t="s">
        <v>171</v>
      </c>
      <c r="D325">
        <v>1</v>
      </c>
      <c r="E325" s="9">
        <f>VLOOKUP(F325,需要的包数!C:D,2,FALSE)</f>
        <v>2</v>
      </c>
      <c r="F325" t="str">
        <f t="shared" si="18"/>
        <v>骨科器械腰椎包（55件)</v>
      </c>
      <c r="G325">
        <f t="shared" si="19"/>
        <v>2</v>
      </c>
      <c r="H325" s="9">
        <f>COUNTIF(需要的包数!$C$2:$C$67,包明细!F325)</f>
        <v>1</v>
      </c>
    </row>
    <row r="326" spans="1:8">
      <c r="A326" t="s">
        <v>19</v>
      </c>
      <c r="B326" t="s">
        <v>36</v>
      </c>
      <c r="C326" t="s">
        <v>307</v>
      </c>
      <c r="D326">
        <v>1</v>
      </c>
      <c r="E326" s="9">
        <f>VLOOKUP(F326,需要的包数!C:D,2,FALSE)</f>
        <v>2</v>
      </c>
      <c r="F326" t="str">
        <f t="shared" si="18"/>
        <v>骨科器械腰椎包（55件)</v>
      </c>
      <c r="G326">
        <f t="shared" si="19"/>
        <v>2</v>
      </c>
      <c r="H326" s="9">
        <f>COUNTIF(需要的包数!$C$2:$C$67,包明细!F326)</f>
        <v>1</v>
      </c>
    </row>
    <row r="327" spans="1:8">
      <c r="A327" s="9" t="s">
        <v>47</v>
      </c>
      <c r="B327" s="9" t="s">
        <v>50</v>
      </c>
      <c r="C327" s="9" t="s">
        <v>242</v>
      </c>
      <c r="D327" s="9">
        <v>4</v>
      </c>
      <c r="E327" s="9">
        <f>VLOOKUP(F327,需要的包数!C:D,2,FALSE)</f>
        <v>1</v>
      </c>
      <c r="F327" s="9" t="str">
        <f t="shared" si="18"/>
        <v>脑外科器械开颅包（63件）</v>
      </c>
      <c r="G327" s="9">
        <f t="shared" si="19"/>
        <v>4</v>
      </c>
      <c r="H327" s="9">
        <f>COUNTIF(需要的包数!$C$2:$C$67,包明细!F327)</f>
        <v>1</v>
      </c>
    </row>
    <row r="328" spans="1:8">
      <c r="A328" s="9" t="s">
        <v>54</v>
      </c>
      <c r="B328" s="9" t="s">
        <v>58</v>
      </c>
      <c r="C328" s="9" t="s">
        <v>266</v>
      </c>
      <c r="D328" s="9">
        <v>2</v>
      </c>
      <c r="E328" s="9">
        <f>VLOOKUP(F328,需要的包数!C:D,2,FALSE)</f>
        <v>4</v>
      </c>
      <c r="F328" s="9" t="str">
        <f t="shared" si="18"/>
        <v>普外科器械胆囊包（48件）</v>
      </c>
      <c r="G328" s="9">
        <f t="shared" si="19"/>
        <v>8</v>
      </c>
      <c r="H328" s="9">
        <f>COUNTIF(需要的包数!$C$2:$C$67,包明细!F328)</f>
        <v>1</v>
      </c>
    </row>
    <row r="329" spans="1:8">
      <c r="A329" s="9" t="s">
        <v>8</v>
      </c>
      <c r="B329" s="9" t="s">
        <v>14</v>
      </c>
      <c r="C329" s="9" t="s">
        <v>266</v>
      </c>
      <c r="D329" s="9">
        <v>2</v>
      </c>
      <c r="E329" s="9">
        <f>VLOOKUP(F329,需要的包数!C:D,2,FALSE)</f>
        <v>2</v>
      </c>
      <c r="F329" s="9" t="str">
        <f t="shared" ref="F329:F368" si="20">A329&amp;B329</f>
        <v>妇科器械小S拉钩（2件）</v>
      </c>
      <c r="G329" s="9">
        <f t="shared" ref="G329:G368" si="21">E329*D329</f>
        <v>4</v>
      </c>
      <c r="H329" s="9">
        <f>COUNTIF(需要的包数!$C$2:$C$67,包明细!F329)</f>
        <v>1</v>
      </c>
    </row>
    <row r="330" spans="1:8">
      <c r="A330" s="9" t="s">
        <v>47</v>
      </c>
      <c r="B330" s="9" t="s">
        <v>52</v>
      </c>
      <c r="C330" s="9" t="s">
        <v>134</v>
      </c>
      <c r="D330" s="9">
        <v>1</v>
      </c>
      <c r="E330" s="9">
        <f>VLOOKUP(F330,需要的包数!C:D,2,FALSE)</f>
        <v>1</v>
      </c>
      <c r="F330" s="9" t="str">
        <f t="shared" si="20"/>
        <v>脑外科器械气切包（12件）</v>
      </c>
      <c r="G330" s="9">
        <f t="shared" si="21"/>
        <v>1</v>
      </c>
      <c r="H330" s="9">
        <f>COUNTIF(需要的包数!$C$2:$C$67,包明细!F330)</f>
        <v>1</v>
      </c>
    </row>
    <row r="331" spans="1:8">
      <c r="A331" t="s">
        <v>19</v>
      </c>
      <c r="B331" t="s">
        <v>36</v>
      </c>
      <c r="C331" t="s">
        <v>314</v>
      </c>
      <c r="D331">
        <v>1</v>
      </c>
      <c r="E331" s="9">
        <f>VLOOKUP(F331,需要的包数!C:D,2,FALSE)</f>
        <v>2</v>
      </c>
      <c r="F331" t="str">
        <f t="shared" si="20"/>
        <v>骨科器械腰椎包（55件)</v>
      </c>
      <c r="G331">
        <f t="shared" si="21"/>
        <v>2</v>
      </c>
      <c r="H331" s="9">
        <f>COUNTIF(需要的包数!$C$2:$C$67,包明细!F331)</f>
        <v>1</v>
      </c>
    </row>
    <row r="332" spans="1:8">
      <c r="A332" t="s">
        <v>19</v>
      </c>
      <c r="B332" t="s">
        <v>36</v>
      </c>
      <c r="C332" t="s">
        <v>324</v>
      </c>
      <c r="D332">
        <v>1</v>
      </c>
      <c r="E332" s="9">
        <f>VLOOKUP(F332,需要的包数!C:D,2,FALSE)</f>
        <v>2</v>
      </c>
      <c r="F332" t="str">
        <f t="shared" si="20"/>
        <v>骨科器械腰椎包（55件)</v>
      </c>
      <c r="G332">
        <f t="shared" si="21"/>
        <v>2</v>
      </c>
      <c r="H332" s="9">
        <f>COUNTIF(需要的包数!$C$2:$C$67,包明细!F332)</f>
        <v>1</v>
      </c>
    </row>
    <row r="333" spans="1:8">
      <c r="A333" t="s">
        <v>19</v>
      </c>
      <c r="B333" t="s">
        <v>36</v>
      </c>
      <c r="C333" t="s">
        <v>99</v>
      </c>
      <c r="D333">
        <v>1</v>
      </c>
      <c r="E333" s="9">
        <f>VLOOKUP(F333,需要的包数!C:D,2,FALSE)</f>
        <v>2</v>
      </c>
      <c r="F333" t="str">
        <f t="shared" si="20"/>
        <v>骨科器械腰椎包（55件)</v>
      </c>
      <c r="G333">
        <f t="shared" si="21"/>
        <v>2</v>
      </c>
      <c r="H333" s="9">
        <f>COUNTIF(需要的包数!$C$2:$C$67,包明细!F333)</f>
        <v>1</v>
      </c>
    </row>
    <row r="334" spans="1:8">
      <c r="A334" t="s">
        <v>19</v>
      </c>
      <c r="B334" t="s">
        <v>36</v>
      </c>
      <c r="C334" t="s">
        <v>305</v>
      </c>
      <c r="D334">
        <v>2</v>
      </c>
      <c r="E334" s="9">
        <f>VLOOKUP(F334,需要的包数!C:D,2,FALSE)</f>
        <v>2</v>
      </c>
      <c r="F334" t="str">
        <f t="shared" si="20"/>
        <v>骨科器械腰椎包（55件)</v>
      </c>
      <c r="G334">
        <f t="shared" si="21"/>
        <v>4</v>
      </c>
      <c r="H334" s="9">
        <f>COUNTIF(需要的包数!$C$2:$C$67,包明细!F334)</f>
        <v>1</v>
      </c>
    </row>
    <row r="335" spans="1:8">
      <c r="A335" t="s">
        <v>19</v>
      </c>
      <c r="B335" t="s">
        <v>36</v>
      </c>
      <c r="C335" t="s">
        <v>233</v>
      </c>
      <c r="D335">
        <v>2</v>
      </c>
      <c r="E335" s="9">
        <f>VLOOKUP(F335,需要的包数!C:D,2,FALSE)</f>
        <v>2</v>
      </c>
      <c r="F335" t="str">
        <f t="shared" si="20"/>
        <v>骨科器械腰椎包（55件)</v>
      </c>
      <c r="G335">
        <f t="shared" si="21"/>
        <v>4</v>
      </c>
      <c r="H335" s="9">
        <f>COUNTIF(需要的包数!$C$2:$C$67,包明细!F335)</f>
        <v>1</v>
      </c>
    </row>
    <row r="336" spans="1:8">
      <c r="A336" t="s">
        <v>19</v>
      </c>
      <c r="B336" t="s">
        <v>36</v>
      </c>
      <c r="C336" t="s">
        <v>219</v>
      </c>
      <c r="D336">
        <v>1</v>
      </c>
      <c r="E336" s="9">
        <f>VLOOKUP(F336,需要的包数!C:D,2,FALSE)</f>
        <v>2</v>
      </c>
      <c r="F336" t="str">
        <f t="shared" si="20"/>
        <v>骨科器械腰椎包（55件)</v>
      </c>
      <c r="G336">
        <f t="shared" si="21"/>
        <v>2</v>
      </c>
      <c r="H336" s="9">
        <f>COUNTIF(需要的包数!$C$2:$C$67,包明细!F336)</f>
        <v>1</v>
      </c>
    </row>
    <row r="337" spans="1:8">
      <c r="A337" s="9" t="s">
        <v>43</v>
      </c>
      <c r="B337" s="9" t="s">
        <v>44</v>
      </c>
      <c r="C337" s="9" t="s">
        <v>153</v>
      </c>
      <c r="D337" s="9">
        <v>1</v>
      </c>
      <c r="E337" s="9">
        <f>VLOOKUP(F337,需要的包数!C:D,2,FALSE)</f>
        <v>1</v>
      </c>
      <c r="F337" s="9" t="str">
        <f t="shared" si="20"/>
        <v>口腔科器械口腔包（37件）</v>
      </c>
      <c r="G337" s="9">
        <f t="shared" si="21"/>
        <v>1</v>
      </c>
      <c r="H337" s="9">
        <f>COUNTIF(需要的包数!$C$2:$C$67,包明细!F337)</f>
        <v>1</v>
      </c>
    </row>
    <row r="338" spans="1:8">
      <c r="A338" t="s">
        <v>19</v>
      </c>
      <c r="B338" t="s">
        <v>36</v>
      </c>
      <c r="C338" t="s">
        <v>342</v>
      </c>
      <c r="D338">
        <v>1</v>
      </c>
      <c r="E338" s="9">
        <f>VLOOKUP(F338,需要的包数!C:D,2,FALSE)</f>
        <v>2</v>
      </c>
      <c r="F338" t="str">
        <f t="shared" si="20"/>
        <v>骨科器械腰椎包（55件)</v>
      </c>
      <c r="G338">
        <f t="shared" si="21"/>
        <v>2</v>
      </c>
      <c r="H338" s="9">
        <f>COUNTIF(需要的包数!$C$2:$C$67,包明细!F338)</f>
        <v>1</v>
      </c>
    </row>
    <row r="339" spans="1:8">
      <c r="A339" t="s">
        <v>19</v>
      </c>
      <c r="B339" t="s">
        <v>36</v>
      </c>
      <c r="C339" t="s">
        <v>268</v>
      </c>
      <c r="D339">
        <v>2</v>
      </c>
      <c r="E339" s="9">
        <f>VLOOKUP(F339,需要的包数!C:D,2,FALSE)</f>
        <v>2</v>
      </c>
      <c r="F339" t="str">
        <f t="shared" si="20"/>
        <v>骨科器械腰椎包（55件)</v>
      </c>
      <c r="G339">
        <f t="shared" si="21"/>
        <v>4</v>
      </c>
      <c r="H339" s="9">
        <f>COUNTIF(需要的包数!$C$2:$C$67,包明细!F339)</f>
        <v>1</v>
      </c>
    </row>
    <row r="340" spans="1:8">
      <c r="A340" t="s">
        <v>19</v>
      </c>
      <c r="B340" t="s">
        <v>36</v>
      </c>
      <c r="C340" t="s">
        <v>262</v>
      </c>
      <c r="D340">
        <v>1</v>
      </c>
      <c r="E340" s="9">
        <f>VLOOKUP(F340,需要的包数!C:D,2,FALSE)</f>
        <v>2</v>
      </c>
      <c r="F340" t="str">
        <f t="shared" si="20"/>
        <v>骨科器械腰椎包（55件)</v>
      </c>
      <c r="G340">
        <f t="shared" si="21"/>
        <v>2</v>
      </c>
      <c r="H340" s="9">
        <f>COUNTIF(需要的包数!$C$2:$C$67,包明细!F340)</f>
        <v>1</v>
      </c>
    </row>
    <row r="341" spans="1:8">
      <c r="A341" t="s">
        <v>19</v>
      </c>
      <c r="B341" t="s">
        <v>36</v>
      </c>
      <c r="C341" t="s">
        <v>311</v>
      </c>
      <c r="D341">
        <v>1</v>
      </c>
      <c r="E341" s="9">
        <f>VLOOKUP(F341,需要的包数!C:D,2,FALSE)</f>
        <v>2</v>
      </c>
      <c r="F341" t="str">
        <f t="shared" si="20"/>
        <v>骨科器械腰椎包（55件)</v>
      </c>
      <c r="G341">
        <f t="shared" si="21"/>
        <v>2</v>
      </c>
      <c r="H341" s="9">
        <f>COUNTIF(需要的包数!$C$2:$C$67,包明细!F341)</f>
        <v>1</v>
      </c>
    </row>
    <row r="342" spans="1:8">
      <c r="A342" t="s">
        <v>19</v>
      </c>
      <c r="B342" t="s">
        <v>36</v>
      </c>
      <c r="C342" t="s">
        <v>118</v>
      </c>
      <c r="D342">
        <v>2</v>
      </c>
      <c r="E342" s="9">
        <f>VLOOKUP(F342,需要的包数!C:D,2,FALSE)</f>
        <v>2</v>
      </c>
      <c r="F342" t="str">
        <f t="shared" si="20"/>
        <v>骨科器械腰椎包（55件)</v>
      </c>
      <c r="G342">
        <f t="shared" si="21"/>
        <v>4</v>
      </c>
      <c r="H342" s="9">
        <f>COUNTIF(需要的包数!$C$2:$C$67,包明细!F342)</f>
        <v>1</v>
      </c>
    </row>
    <row r="343" spans="1:8">
      <c r="A343" s="9" t="s">
        <v>76</v>
      </c>
      <c r="B343" s="9" t="s">
        <v>77</v>
      </c>
      <c r="C343" s="9" t="s">
        <v>104</v>
      </c>
      <c r="D343" s="9">
        <v>2</v>
      </c>
      <c r="E343" s="9">
        <f>VLOOKUP(F343,需要的包数!C:D,2,FALSE)</f>
        <v>4</v>
      </c>
      <c r="F343" s="9" t="str">
        <f t="shared" si="20"/>
        <v>五官科器械扁桃体包（21件）</v>
      </c>
      <c r="G343" s="9">
        <f t="shared" si="21"/>
        <v>8</v>
      </c>
      <c r="H343" s="9">
        <f>COUNTIF(需要的包数!$C$2:$C$67,包明细!F343)</f>
        <v>1</v>
      </c>
    </row>
    <row r="344" spans="1:8">
      <c r="A344" t="s">
        <v>19</v>
      </c>
      <c r="B344" t="s">
        <v>36</v>
      </c>
      <c r="C344" t="s">
        <v>184</v>
      </c>
      <c r="D344">
        <v>4</v>
      </c>
      <c r="E344" s="9">
        <f>VLOOKUP(F344,需要的包数!C:D,2,FALSE)</f>
        <v>2</v>
      </c>
      <c r="F344" t="str">
        <f t="shared" si="20"/>
        <v>骨科器械腰椎包（55件)</v>
      </c>
      <c r="G344">
        <f t="shared" si="21"/>
        <v>8</v>
      </c>
      <c r="H344" s="9">
        <f>COUNTIF(需要的包数!$C$2:$C$67,包明细!F344)</f>
        <v>1</v>
      </c>
    </row>
    <row r="345" spans="1:8">
      <c r="A345" s="9" t="s">
        <v>47</v>
      </c>
      <c r="B345" s="9" t="s">
        <v>50</v>
      </c>
      <c r="C345" s="9" t="s">
        <v>284</v>
      </c>
      <c r="D345" s="9">
        <v>2</v>
      </c>
      <c r="E345" s="9">
        <f>VLOOKUP(F345,需要的包数!C:D,2,FALSE)</f>
        <v>1</v>
      </c>
      <c r="F345" s="9" t="str">
        <f t="shared" si="20"/>
        <v>脑外科器械开颅包（63件）</v>
      </c>
      <c r="G345" s="9">
        <f t="shared" si="21"/>
        <v>2</v>
      </c>
      <c r="H345" s="9">
        <f>COUNTIF(需要的包数!$C$2:$C$67,包明细!F345)</f>
        <v>1</v>
      </c>
    </row>
    <row r="346" spans="1:8">
      <c r="A346" t="s">
        <v>19</v>
      </c>
      <c r="B346" t="s">
        <v>36</v>
      </c>
      <c r="C346" t="s">
        <v>284</v>
      </c>
      <c r="D346">
        <v>2</v>
      </c>
      <c r="E346" s="9">
        <f>VLOOKUP(F346,需要的包数!C:D,2,FALSE)</f>
        <v>2</v>
      </c>
      <c r="F346" t="str">
        <f t="shared" si="20"/>
        <v>骨科器械腰椎包（55件)</v>
      </c>
      <c r="G346">
        <f t="shared" si="21"/>
        <v>4</v>
      </c>
      <c r="H346" s="9">
        <f>COUNTIF(需要的包数!$C$2:$C$67,包明细!F346)</f>
        <v>1</v>
      </c>
    </row>
    <row r="347" spans="1:8">
      <c r="A347" s="9" t="s">
        <v>19</v>
      </c>
      <c r="B347" s="9" t="s">
        <v>32</v>
      </c>
      <c r="C347" s="9" t="s">
        <v>284</v>
      </c>
      <c r="D347" s="9">
        <v>2</v>
      </c>
      <c r="E347" s="9">
        <f>VLOOKUP(F347,需要的包数!C:D,2,FALSE)</f>
        <v>1</v>
      </c>
      <c r="F347" s="9" t="str">
        <f t="shared" si="20"/>
        <v>骨科器械颈椎包（65件）</v>
      </c>
      <c r="G347" s="9">
        <f t="shared" si="21"/>
        <v>2</v>
      </c>
      <c r="H347" s="9">
        <f>COUNTIF(需要的包数!$C$2:$C$67,包明细!F347)</f>
        <v>1</v>
      </c>
    </row>
    <row r="348" spans="1:8">
      <c r="A348" t="s">
        <v>19</v>
      </c>
      <c r="B348" t="s">
        <v>36</v>
      </c>
      <c r="C348" t="s">
        <v>260</v>
      </c>
      <c r="D348">
        <v>3</v>
      </c>
      <c r="E348" s="9">
        <f>VLOOKUP(F348,需要的包数!C:D,2,FALSE)</f>
        <v>2</v>
      </c>
      <c r="F348" t="str">
        <f t="shared" si="20"/>
        <v>骨科器械腰椎包（55件)</v>
      </c>
      <c r="G348">
        <f t="shared" si="21"/>
        <v>6</v>
      </c>
      <c r="H348" s="9">
        <f>COUNTIF(需要的包数!$C$2:$C$67,包明细!F348)</f>
        <v>1</v>
      </c>
    </row>
    <row r="349" spans="1:8">
      <c r="A349" s="9" t="s">
        <v>19</v>
      </c>
      <c r="B349" s="9" t="s">
        <v>29</v>
      </c>
      <c r="C349" s="9" t="s">
        <v>334</v>
      </c>
      <c r="D349" s="9">
        <v>2</v>
      </c>
      <c r="E349" s="9">
        <f>VLOOKUP(F349,需要的包数!C:D,2,FALSE)</f>
        <v>2</v>
      </c>
      <c r="F349" s="9" t="str">
        <f t="shared" si="20"/>
        <v>骨科器械骨折包（50件）</v>
      </c>
      <c r="G349" s="9">
        <f t="shared" si="21"/>
        <v>4</v>
      </c>
      <c r="H349" s="9">
        <f>COUNTIF(需要的包数!$C$2:$C$67,包明细!F349)</f>
        <v>1</v>
      </c>
    </row>
    <row r="350" spans="1:8">
      <c r="A350" t="s">
        <v>19</v>
      </c>
      <c r="B350" t="s">
        <v>36</v>
      </c>
      <c r="C350" t="s">
        <v>158</v>
      </c>
      <c r="D350">
        <v>3</v>
      </c>
      <c r="E350" s="9">
        <f>VLOOKUP(F350,需要的包数!C:D,2,FALSE)</f>
        <v>2</v>
      </c>
      <c r="F350" t="str">
        <f t="shared" si="20"/>
        <v>骨科器械腰椎包（55件)</v>
      </c>
      <c r="G350">
        <f t="shared" si="21"/>
        <v>6</v>
      </c>
      <c r="H350" s="9">
        <f>COUNTIF(需要的包数!$C$2:$C$67,包明细!F350)</f>
        <v>1</v>
      </c>
    </row>
    <row r="351" spans="1:8">
      <c r="A351" t="s">
        <v>19</v>
      </c>
      <c r="B351" t="s">
        <v>32</v>
      </c>
      <c r="C351" t="s">
        <v>305</v>
      </c>
      <c r="D351">
        <v>3</v>
      </c>
      <c r="E351" s="9">
        <f>VLOOKUP(F351,需要的包数!C:D,2,FALSE)</f>
        <v>1</v>
      </c>
      <c r="F351" t="str">
        <f t="shared" si="20"/>
        <v>骨科器械颈椎包（65件）</v>
      </c>
      <c r="G351">
        <f t="shared" si="21"/>
        <v>3</v>
      </c>
      <c r="H351" s="9">
        <f>COUNTIF(需要的包数!$C$2:$C$67,包明细!F351)</f>
        <v>1</v>
      </c>
    </row>
    <row r="352" spans="1:8">
      <c r="A352" t="s">
        <v>19</v>
      </c>
      <c r="B352" t="s">
        <v>32</v>
      </c>
      <c r="C352" t="s">
        <v>234</v>
      </c>
      <c r="D352">
        <v>1</v>
      </c>
      <c r="E352" s="9">
        <f>VLOOKUP(F352,需要的包数!C:D,2,FALSE)</f>
        <v>1</v>
      </c>
      <c r="F352" t="str">
        <f t="shared" si="20"/>
        <v>骨科器械颈椎包（65件）</v>
      </c>
      <c r="G352">
        <f t="shared" si="21"/>
        <v>1</v>
      </c>
      <c r="H352" s="9">
        <f>COUNTIF(需要的包数!$C$2:$C$67,包明细!F352)</f>
        <v>1</v>
      </c>
    </row>
    <row r="353" spans="1:8">
      <c r="A353" s="9" t="s">
        <v>54</v>
      </c>
      <c r="B353" s="9" t="s">
        <v>68</v>
      </c>
      <c r="C353" s="9" t="s">
        <v>346</v>
      </c>
      <c r="D353" s="9">
        <v>2</v>
      </c>
      <c r="E353" s="9">
        <f>VLOOKUP(F353,需要的包数!C:D,2,FALSE)</f>
        <v>4</v>
      </c>
      <c r="F353" s="9" t="str">
        <f t="shared" si="20"/>
        <v>普外科器械蚊式包（12件）</v>
      </c>
      <c r="G353" s="9">
        <f t="shared" si="21"/>
        <v>8</v>
      </c>
      <c r="H353" s="9">
        <f>COUNTIF(需要的包数!$C$2:$C$67,包明细!F353)</f>
        <v>1</v>
      </c>
    </row>
    <row r="354" spans="1:8">
      <c r="A354" t="s">
        <v>19</v>
      </c>
      <c r="B354" t="s">
        <v>32</v>
      </c>
      <c r="C354" t="s">
        <v>158</v>
      </c>
      <c r="D354">
        <v>3</v>
      </c>
      <c r="E354" s="9">
        <f>VLOOKUP(F354,需要的包数!C:D,2,FALSE)</f>
        <v>1</v>
      </c>
      <c r="F354" t="str">
        <f t="shared" si="20"/>
        <v>骨科器械颈椎包（65件）</v>
      </c>
      <c r="G354">
        <f t="shared" si="21"/>
        <v>3</v>
      </c>
      <c r="H354" s="9">
        <f>COUNTIF(需要的包数!$C$2:$C$67,包明细!F354)</f>
        <v>1</v>
      </c>
    </row>
    <row r="355" spans="1:8">
      <c r="A355" t="s">
        <v>19</v>
      </c>
      <c r="B355" t="s">
        <v>32</v>
      </c>
      <c r="C355" t="s">
        <v>211</v>
      </c>
      <c r="D355">
        <v>2</v>
      </c>
      <c r="E355" s="9">
        <f>VLOOKUP(F355,需要的包数!C:D,2,FALSE)</f>
        <v>1</v>
      </c>
      <c r="F355" t="str">
        <f t="shared" si="20"/>
        <v>骨科器械颈椎包（65件）</v>
      </c>
      <c r="G355">
        <f t="shared" si="21"/>
        <v>2</v>
      </c>
      <c r="H355" s="9">
        <f>COUNTIF(需要的包数!$C$2:$C$67,包明细!F355)</f>
        <v>1</v>
      </c>
    </row>
    <row r="356" spans="1:8">
      <c r="A356" t="s">
        <v>19</v>
      </c>
      <c r="B356" t="s">
        <v>32</v>
      </c>
      <c r="C356" t="s">
        <v>112</v>
      </c>
      <c r="D356">
        <v>4</v>
      </c>
      <c r="E356" s="9">
        <f>VLOOKUP(F356,需要的包数!C:D,2,FALSE)</f>
        <v>1</v>
      </c>
      <c r="F356" t="str">
        <f t="shared" si="20"/>
        <v>骨科器械颈椎包（65件）</v>
      </c>
      <c r="G356">
        <f t="shared" si="21"/>
        <v>4</v>
      </c>
      <c r="H356" s="9">
        <f>COUNTIF(需要的包数!$C$2:$C$67,包明细!F356)</f>
        <v>1</v>
      </c>
    </row>
    <row r="357" spans="1:8">
      <c r="A357" t="s">
        <v>19</v>
      </c>
      <c r="B357" t="s">
        <v>32</v>
      </c>
      <c r="C357" t="s">
        <v>260</v>
      </c>
      <c r="D357">
        <v>4</v>
      </c>
      <c r="E357" s="9">
        <f>VLOOKUP(F357,需要的包数!C:D,2,FALSE)</f>
        <v>1</v>
      </c>
      <c r="F357" t="str">
        <f t="shared" si="20"/>
        <v>骨科器械颈椎包（65件）</v>
      </c>
      <c r="G357">
        <f t="shared" si="21"/>
        <v>4</v>
      </c>
      <c r="H357" s="9">
        <f>COUNTIF(需要的包数!$C$2:$C$67,包明细!F357)</f>
        <v>1</v>
      </c>
    </row>
    <row r="358" spans="1:8">
      <c r="A358" t="s">
        <v>19</v>
      </c>
      <c r="B358" t="s">
        <v>32</v>
      </c>
      <c r="C358" t="s">
        <v>223</v>
      </c>
      <c r="D358">
        <v>4</v>
      </c>
      <c r="E358" s="9">
        <f>VLOOKUP(F358,需要的包数!C:D,2,FALSE)</f>
        <v>1</v>
      </c>
      <c r="F358" t="str">
        <f t="shared" si="20"/>
        <v>骨科器械颈椎包（65件）</v>
      </c>
      <c r="G358">
        <f t="shared" si="21"/>
        <v>4</v>
      </c>
      <c r="H358" s="9">
        <f>COUNTIF(需要的包数!$C$2:$C$67,包明细!F358)</f>
        <v>1</v>
      </c>
    </row>
    <row r="359" spans="1:8">
      <c r="A359" s="9" t="s">
        <v>19</v>
      </c>
      <c r="B359" s="9" t="s">
        <v>27</v>
      </c>
      <c r="C359" s="9" t="s">
        <v>134</v>
      </c>
      <c r="D359" s="9">
        <v>1</v>
      </c>
      <c r="E359" s="9">
        <f>VLOOKUP(F359,需要的包数!C:D,2,FALSE)</f>
        <v>1</v>
      </c>
      <c r="F359" s="9" t="str">
        <f t="shared" si="20"/>
        <v>骨科器械骨科微型器械（23件）</v>
      </c>
      <c r="G359" s="9">
        <f t="shared" si="21"/>
        <v>1</v>
      </c>
      <c r="H359" s="9">
        <f>COUNTIF(需要的包数!$C$2:$C$67,包明细!F359)</f>
        <v>1</v>
      </c>
    </row>
    <row r="360" spans="1:8">
      <c r="A360" t="s">
        <v>19</v>
      </c>
      <c r="B360" t="s">
        <v>32</v>
      </c>
      <c r="C360" t="s">
        <v>271</v>
      </c>
      <c r="D360">
        <v>1</v>
      </c>
      <c r="E360" s="9">
        <f>VLOOKUP(F360,需要的包数!C:D,2,FALSE)</f>
        <v>1</v>
      </c>
      <c r="F360" t="str">
        <f t="shared" si="20"/>
        <v>骨科器械颈椎包（65件）</v>
      </c>
      <c r="G360">
        <f t="shared" si="21"/>
        <v>1</v>
      </c>
      <c r="H360" s="9">
        <f>COUNTIF(需要的包数!$C$2:$C$67,包明细!F360)</f>
        <v>1</v>
      </c>
    </row>
    <row r="361" spans="1:8">
      <c r="A361" s="9" t="s">
        <v>54</v>
      </c>
      <c r="B361" s="9" t="s">
        <v>64</v>
      </c>
      <c r="C361" s="9" t="s">
        <v>346</v>
      </c>
      <c r="D361" s="9">
        <v>2</v>
      </c>
      <c r="E361" s="9">
        <f>VLOOKUP(F361,需要的包数!C:D,2,FALSE)</f>
        <v>2</v>
      </c>
      <c r="F361" s="9" t="str">
        <f t="shared" si="20"/>
        <v>普外科器械疝气包（38件）</v>
      </c>
      <c r="G361" s="9">
        <f t="shared" si="21"/>
        <v>4</v>
      </c>
      <c r="H361" s="9">
        <f>COUNTIF(需要的包数!$C$2:$C$67,包明细!F361)</f>
        <v>1</v>
      </c>
    </row>
    <row r="362" spans="1:8">
      <c r="A362" t="s">
        <v>19</v>
      </c>
      <c r="B362" t="s">
        <v>32</v>
      </c>
      <c r="C362" t="s">
        <v>262</v>
      </c>
      <c r="D362">
        <v>1</v>
      </c>
      <c r="E362" s="9">
        <f>VLOOKUP(F362,需要的包数!C:D,2,FALSE)</f>
        <v>1</v>
      </c>
      <c r="F362" t="str">
        <f t="shared" si="20"/>
        <v>骨科器械颈椎包（65件）</v>
      </c>
      <c r="G362">
        <f t="shared" si="21"/>
        <v>1</v>
      </c>
      <c r="H362" s="9">
        <f>COUNTIF(需要的包数!$C$2:$C$67,包明细!F362)</f>
        <v>1</v>
      </c>
    </row>
    <row r="363" spans="1:8">
      <c r="A363" t="s">
        <v>19</v>
      </c>
      <c r="B363" t="s">
        <v>32</v>
      </c>
      <c r="C363" t="s">
        <v>311</v>
      </c>
      <c r="D363">
        <v>1</v>
      </c>
      <c r="E363" s="9">
        <f>VLOOKUP(F363,需要的包数!C:D,2,FALSE)</f>
        <v>1</v>
      </c>
      <c r="F363" t="str">
        <f t="shared" si="20"/>
        <v>骨科器械颈椎包（65件）</v>
      </c>
      <c r="G363">
        <f t="shared" si="21"/>
        <v>1</v>
      </c>
      <c r="H363" s="9">
        <f>COUNTIF(需要的包数!$C$2:$C$67,包明细!F363)</f>
        <v>1</v>
      </c>
    </row>
    <row r="364" spans="1:8">
      <c r="A364" t="s">
        <v>19</v>
      </c>
      <c r="B364" t="s">
        <v>32</v>
      </c>
      <c r="C364" t="s">
        <v>120</v>
      </c>
      <c r="D364">
        <v>2</v>
      </c>
      <c r="E364" s="9">
        <f>VLOOKUP(F364,需要的包数!C:D,2,FALSE)</f>
        <v>1</v>
      </c>
      <c r="F364" t="str">
        <f t="shared" si="20"/>
        <v>骨科器械颈椎包（65件）</v>
      </c>
      <c r="G364">
        <f t="shared" si="21"/>
        <v>2</v>
      </c>
      <c r="H364" s="9">
        <f>COUNTIF(需要的包数!$C$2:$C$67,包明细!F364)</f>
        <v>1</v>
      </c>
    </row>
    <row r="365" spans="1:8">
      <c r="A365" s="9" t="s">
        <v>54</v>
      </c>
      <c r="B365" s="9" t="s">
        <v>69</v>
      </c>
      <c r="C365" s="9" t="s">
        <v>346</v>
      </c>
      <c r="D365" s="9">
        <v>2</v>
      </c>
      <c r="E365" s="9">
        <f>VLOOKUP(F365,需要的包数!C:D,2,FALSE)</f>
        <v>4</v>
      </c>
      <c r="F365" s="9" t="str">
        <f t="shared" si="20"/>
        <v>普外科器械小皮拉（2件）</v>
      </c>
      <c r="G365" s="9">
        <f t="shared" si="21"/>
        <v>8</v>
      </c>
      <c r="H365" s="9">
        <f>COUNTIF(需要的包数!$C$2:$C$67,包明细!F365)</f>
        <v>1</v>
      </c>
    </row>
    <row r="366" spans="1:8">
      <c r="A366" s="9" t="s">
        <v>19</v>
      </c>
      <c r="B366" s="9" t="s">
        <v>27</v>
      </c>
      <c r="C366" s="9" t="s">
        <v>102</v>
      </c>
      <c r="D366" s="9">
        <v>5</v>
      </c>
      <c r="E366" s="9">
        <f>VLOOKUP(F366,需要的包数!C:D,2,FALSE)</f>
        <v>1</v>
      </c>
      <c r="F366" s="9" t="str">
        <f t="shared" si="20"/>
        <v>骨科器械骨科微型器械（23件）</v>
      </c>
      <c r="G366" s="9">
        <f t="shared" si="21"/>
        <v>5</v>
      </c>
      <c r="H366" s="9">
        <f>COUNTIF(需要的包数!$C$2:$C$67,包明细!F366)</f>
        <v>1</v>
      </c>
    </row>
    <row r="367" spans="1:8">
      <c r="A367" t="s">
        <v>19</v>
      </c>
      <c r="B367" t="s">
        <v>32</v>
      </c>
      <c r="C367" t="s">
        <v>184</v>
      </c>
      <c r="D367">
        <v>4</v>
      </c>
      <c r="E367" s="9">
        <f>VLOOKUP(F367,需要的包数!C:D,2,FALSE)</f>
        <v>1</v>
      </c>
      <c r="F367" t="str">
        <f t="shared" si="20"/>
        <v>骨科器械颈椎包（65件）</v>
      </c>
      <c r="G367">
        <f t="shared" si="21"/>
        <v>4</v>
      </c>
      <c r="H367" s="9">
        <f>COUNTIF(需要的包数!$C$2:$C$67,包明细!F367)</f>
        <v>1</v>
      </c>
    </row>
    <row r="368" spans="1:8">
      <c r="A368" t="s">
        <v>19</v>
      </c>
      <c r="B368" t="s">
        <v>32</v>
      </c>
      <c r="C368" t="s">
        <v>314</v>
      </c>
      <c r="D368">
        <v>1</v>
      </c>
      <c r="E368" s="9">
        <f>VLOOKUP(F368,需要的包数!C:D,2,FALSE)</f>
        <v>1</v>
      </c>
      <c r="F368" t="str">
        <f t="shared" si="20"/>
        <v>骨科器械颈椎包（65件）</v>
      </c>
      <c r="G368">
        <f t="shared" si="21"/>
        <v>1</v>
      </c>
      <c r="H368" s="9">
        <f>COUNTIF(需要的包数!$C$2:$C$67,包明细!F368)</f>
        <v>1</v>
      </c>
    </row>
    <row r="369" spans="1:8">
      <c r="A369" s="9" t="s">
        <v>19</v>
      </c>
      <c r="B369" s="9" t="s">
        <v>34</v>
      </c>
      <c r="C369" s="9" t="s">
        <v>284</v>
      </c>
      <c r="D369" s="9">
        <v>2</v>
      </c>
      <c r="E369" s="9">
        <f>VLOOKUP(F369,需要的包数!C:D,2,FALSE)</f>
        <v>2</v>
      </c>
      <c r="F369" s="9" t="str">
        <f t="shared" ref="F369:F391" si="22">A369&amp;B369</f>
        <v>骨科器械内固定取出包（42件）</v>
      </c>
      <c r="G369" s="9">
        <f t="shared" ref="G369:G391" si="23">E369*D369</f>
        <v>4</v>
      </c>
      <c r="H369" s="9">
        <f>COUNTIF(需要的包数!$C$2:$C$67,包明细!F369)</f>
        <v>1</v>
      </c>
    </row>
    <row r="370" spans="1:8">
      <c r="A370" s="9" t="s">
        <v>19</v>
      </c>
      <c r="B370" s="9" t="s">
        <v>37</v>
      </c>
      <c r="C370" s="9" t="s">
        <v>284</v>
      </c>
      <c r="D370" s="9">
        <v>2</v>
      </c>
      <c r="E370" s="9">
        <f>VLOOKUP(F370,需要的包数!C:D,2,FALSE)</f>
        <v>1</v>
      </c>
      <c r="F370" s="9" t="str">
        <f t="shared" si="22"/>
        <v>骨科器械腰椎取内固定包（36件）</v>
      </c>
      <c r="G370" s="9">
        <f t="shared" si="23"/>
        <v>2</v>
      </c>
      <c r="H370" s="9">
        <f>COUNTIF(需要的包数!$C$2:$C$67,包明细!F370)</f>
        <v>1</v>
      </c>
    </row>
    <row r="371" spans="1:8">
      <c r="A371" t="s">
        <v>19</v>
      </c>
      <c r="B371" t="s">
        <v>32</v>
      </c>
      <c r="C371" t="s">
        <v>105</v>
      </c>
      <c r="D371">
        <v>2</v>
      </c>
      <c r="E371" s="9">
        <f>VLOOKUP(F371,需要的包数!C:D,2,FALSE)</f>
        <v>1</v>
      </c>
      <c r="F371" t="str">
        <f t="shared" si="22"/>
        <v>骨科器械颈椎包（65件）</v>
      </c>
      <c r="G371">
        <f t="shared" si="23"/>
        <v>2</v>
      </c>
      <c r="H371" s="9">
        <f>COUNTIF(需要的包数!$C$2:$C$67,包明细!F371)</f>
        <v>1</v>
      </c>
    </row>
    <row r="372" spans="1:8">
      <c r="A372" t="s">
        <v>19</v>
      </c>
      <c r="B372" t="s">
        <v>32</v>
      </c>
      <c r="C372" t="s">
        <v>308</v>
      </c>
      <c r="D372">
        <v>1</v>
      </c>
      <c r="E372" s="9">
        <f>VLOOKUP(F372,需要的包数!C:D,2,FALSE)</f>
        <v>1</v>
      </c>
      <c r="F372" t="str">
        <f t="shared" si="22"/>
        <v>骨科器械颈椎包（65件）</v>
      </c>
      <c r="G372">
        <f t="shared" si="23"/>
        <v>1</v>
      </c>
      <c r="H372" s="9">
        <f>COUNTIF(需要的包数!$C$2:$C$67,包明细!F372)</f>
        <v>1</v>
      </c>
    </row>
    <row r="373" spans="1:8">
      <c r="A373" s="9" t="s">
        <v>19</v>
      </c>
      <c r="B373" s="9" t="s">
        <v>25</v>
      </c>
      <c r="C373" s="9" t="s">
        <v>154</v>
      </c>
      <c r="D373" s="9">
        <v>5</v>
      </c>
      <c r="E373" s="9">
        <f>VLOOKUP(F373,需要的包数!C:D,2,FALSE)</f>
        <v>2</v>
      </c>
      <c r="F373" s="9" t="str">
        <f t="shared" si="22"/>
        <v>骨科器械骨刀锤（6件）</v>
      </c>
      <c r="G373" s="9">
        <f t="shared" si="23"/>
        <v>10</v>
      </c>
      <c r="H373" s="9">
        <f>COUNTIF(需要的包数!$C$2:$C$67,包明细!F373)</f>
        <v>1</v>
      </c>
    </row>
    <row r="374" spans="1:8">
      <c r="A374" t="s">
        <v>19</v>
      </c>
      <c r="B374" t="s">
        <v>32</v>
      </c>
      <c r="C374" t="s">
        <v>164</v>
      </c>
      <c r="D374">
        <v>4</v>
      </c>
      <c r="E374" s="9">
        <f>VLOOKUP(F374,需要的包数!C:D,2,FALSE)</f>
        <v>1</v>
      </c>
      <c r="F374" t="str">
        <f t="shared" si="22"/>
        <v>骨科器械颈椎包（65件）</v>
      </c>
      <c r="G374">
        <f t="shared" si="23"/>
        <v>4</v>
      </c>
      <c r="H374" s="9">
        <f>COUNTIF(需要的包数!$C$2:$C$67,包明细!F374)</f>
        <v>1</v>
      </c>
    </row>
    <row r="375" spans="1:8">
      <c r="A375" t="s">
        <v>19</v>
      </c>
      <c r="B375" t="s">
        <v>32</v>
      </c>
      <c r="C375" t="s">
        <v>291</v>
      </c>
      <c r="D375">
        <v>2</v>
      </c>
      <c r="E375" s="9">
        <f>VLOOKUP(F375,需要的包数!C:D,2,FALSE)</f>
        <v>1</v>
      </c>
      <c r="F375" t="str">
        <f t="shared" si="22"/>
        <v>骨科器械颈椎包（65件）</v>
      </c>
      <c r="G375">
        <f t="shared" si="23"/>
        <v>2</v>
      </c>
      <c r="H375" s="9">
        <f>COUNTIF(需要的包数!$C$2:$C$67,包明细!F375)</f>
        <v>1</v>
      </c>
    </row>
    <row r="376" spans="1:8">
      <c r="A376" s="9" t="s">
        <v>54</v>
      </c>
      <c r="B376" s="9" t="s">
        <v>60</v>
      </c>
      <c r="C376" s="9" t="s">
        <v>348</v>
      </c>
      <c r="D376" s="9">
        <v>3</v>
      </c>
      <c r="E376" s="9">
        <f>VLOOKUP(F376,需要的包数!C:D,2,FALSE)</f>
        <v>4</v>
      </c>
      <c r="F376" s="9" t="str">
        <f t="shared" si="22"/>
        <v>普外科器械腹器包（44件）</v>
      </c>
      <c r="G376" s="9">
        <f t="shared" si="23"/>
        <v>12</v>
      </c>
      <c r="H376" s="9">
        <f>COUNTIF(需要的包数!$C$2:$C$67,包明细!F376)</f>
        <v>1</v>
      </c>
    </row>
    <row r="377" spans="1:8">
      <c r="A377" t="s">
        <v>19</v>
      </c>
      <c r="B377" t="s">
        <v>32</v>
      </c>
      <c r="C377" t="s">
        <v>268</v>
      </c>
      <c r="D377">
        <v>2</v>
      </c>
      <c r="E377" s="9">
        <f>VLOOKUP(F377,需要的包数!C:D,2,FALSE)</f>
        <v>1</v>
      </c>
      <c r="F377" t="str">
        <f t="shared" si="22"/>
        <v>骨科器械颈椎包（65件）</v>
      </c>
      <c r="G377">
        <f t="shared" si="23"/>
        <v>2</v>
      </c>
      <c r="H377" s="9">
        <f>COUNTIF(需要的包数!$C$2:$C$67,包明细!F377)</f>
        <v>1</v>
      </c>
    </row>
    <row r="378" spans="1:8">
      <c r="A378" s="9" t="s">
        <v>40</v>
      </c>
      <c r="B378" s="9" t="s">
        <v>42</v>
      </c>
      <c r="C378" s="9" t="s">
        <v>346</v>
      </c>
      <c r="D378" s="9">
        <v>2</v>
      </c>
      <c r="E378" s="9">
        <f>VLOOKUP(F378,需要的包数!C:D,2,FALSE)</f>
        <v>2</v>
      </c>
      <c r="F378" s="9" t="str">
        <f t="shared" si="22"/>
        <v>甲乳科器械甲状腺包（37件）</v>
      </c>
      <c r="G378" s="9">
        <f t="shared" si="23"/>
        <v>4</v>
      </c>
      <c r="H378" s="9">
        <f>COUNTIF(需要的包数!$C$2:$C$67,包明细!F378)</f>
        <v>1</v>
      </c>
    </row>
    <row r="379" spans="1:8">
      <c r="A379" s="9" t="s">
        <v>47</v>
      </c>
      <c r="B379" s="9" t="s">
        <v>52</v>
      </c>
      <c r="C379" s="9" t="s">
        <v>346</v>
      </c>
      <c r="D379" s="9">
        <v>2</v>
      </c>
      <c r="E379" s="9">
        <f>VLOOKUP(F379,需要的包数!C:D,2,FALSE)</f>
        <v>1</v>
      </c>
      <c r="F379" s="9" t="str">
        <f t="shared" si="22"/>
        <v>脑外科器械气切包（12件）</v>
      </c>
      <c r="G379" s="9">
        <f t="shared" si="23"/>
        <v>2</v>
      </c>
      <c r="H379" s="9">
        <f>COUNTIF(需要的包数!$C$2:$C$67,包明细!F379)</f>
        <v>1</v>
      </c>
    </row>
    <row r="380" spans="1:8">
      <c r="A380" s="9" t="s">
        <v>19</v>
      </c>
      <c r="B380" s="9" t="s">
        <v>27</v>
      </c>
      <c r="C380" s="9" t="s">
        <v>346</v>
      </c>
      <c r="D380" s="9">
        <v>2</v>
      </c>
      <c r="E380" s="9">
        <f>VLOOKUP(F380,需要的包数!C:D,2,FALSE)</f>
        <v>1</v>
      </c>
      <c r="F380" s="9" t="str">
        <f t="shared" si="22"/>
        <v>骨科器械骨科微型器械（23件）</v>
      </c>
      <c r="G380" s="9">
        <f t="shared" si="23"/>
        <v>2</v>
      </c>
      <c r="H380" s="9">
        <f>COUNTIF(需要的包数!$C$2:$C$67,包明细!F380)</f>
        <v>1</v>
      </c>
    </row>
    <row r="381" spans="1:8">
      <c r="A381" s="9" t="s">
        <v>19</v>
      </c>
      <c r="B381" s="9" t="s">
        <v>29</v>
      </c>
      <c r="C381" s="9" t="s">
        <v>284</v>
      </c>
      <c r="D381" s="9">
        <v>2</v>
      </c>
      <c r="E381" s="9">
        <f>VLOOKUP(F381,需要的包数!C:D,2,FALSE)</f>
        <v>2</v>
      </c>
      <c r="F381" s="9" t="str">
        <f t="shared" si="22"/>
        <v>骨科器械骨折包（50件）</v>
      </c>
      <c r="G381" s="9">
        <f t="shared" si="23"/>
        <v>4</v>
      </c>
      <c r="H381" s="9">
        <f>COUNTIF(需要的包数!$C$2:$C$67,包明细!F381)</f>
        <v>1</v>
      </c>
    </row>
    <row r="382" spans="1:8">
      <c r="A382" s="9" t="s">
        <v>82</v>
      </c>
      <c r="B382" s="9" t="s">
        <v>83</v>
      </c>
      <c r="C382" s="9" t="s">
        <v>284</v>
      </c>
      <c r="D382" s="9">
        <v>2</v>
      </c>
      <c r="E382" s="9">
        <f>VLOOKUP(F382,需要的包数!C:D,2,FALSE)</f>
        <v>2</v>
      </c>
      <c r="F382" s="9" t="str">
        <f t="shared" si="22"/>
        <v>血管外科器械大隐静脉包（32件）</v>
      </c>
      <c r="G382" s="9">
        <f t="shared" si="23"/>
        <v>4</v>
      </c>
      <c r="H382" s="9">
        <f>COUNTIF(需要的包数!$C$2:$C$67,包明细!F382)</f>
        <v>1</v>
      </c>
    </row>
    <row r="383" spans="1:8">
      <c r="A383" s="9" t="s">
        <v>19</v>
      </c>
      <c r="B383" s="9" t="s">
        <v>32</v>
      </c>
      <c r="C383" s="9" t="s">
        <v>103</v>
      </c>
      <c r="D383" s="9">
        <v>4</v>
      </c>
      <c r="E383" s="9">
        <f>VLOOKUP(F383,需要的包数!C:D,2,FALSE)</f>
        <v>1</v>
      </c>
      <c r="F383" s="9" t="str">
        <f t="shared" si="22"/>
        <v>骨科器械颈椎包（65件）</v>
      </c>
      <c r="G383" s="9">
        <f t="shared" si="23"/>
        <v>4</v>
      </c>
      <c r="H383" s="9">
        <f>COUNTIF(需要的包数!$C$2:$C$67,包明细!F383)</f>
        <v>1</v>
      </c>
    </row>
    <row r="384" spans="1:8">
      <c r="A384" s="9" t="s">
        <v>19</v>
      </c>
      <c r="B384" s="9" t="s">
        <v>34</v>
      </c>
      <c r="C384" s="9" t="s">
        <v>134</v>
      </c>
      <c r="D384" s="9">
        <v>1</v>
      </c>
      <c r="E384" s="9">
        <f>VLOOKUP(F384,需要的包数!C:D,2,FALSE)</f>
        <v>2</v>
      </c>
      <c r="F384" s="9" t="str">
        <f t="shared" si="22"/>
        <v>骨科器械内固定取出包（42件）</v>
      </c>
      <c r="G384" s="9">
        <f t="shared" si="23"/>
        <v>2</v>
      </c>
      <c r="H384" s="9">
        <f>COUNTIF(需要的包数!$C$2:$C$67,包明细!F384)</f>
        <v>1</v>
      </c>
    </row>
    <row r="385" spans="1:8">
      <c r="A385" s="9" t="s">
        <v>54</v>
      </c>
      <c r="B385" s="9" t="s">
        <v>62</v>
      </c>
      <c r="C385" s="9" t="s">
        <v>350</v>
      </c>
      <c r="D385" s="9">
        <v>4</v>
      </c>
      <c r="E385" s="9">
        <f>VLOOKUP(F385,需要的包数!C:D,2,FALSE)</f>
        <v>2</v>
      </c>
      <c r="F385" s="9" t="str">
        <f t="shared" si="22"/>
        <v>普外科器械剖腹包（62件）</v>
      </c>
      <c r="G385" s="9">
        <f t="shared" si="23"/>
        <v>8</v>
      </c>
      <c r="H385" s="9">
        <f>COUNTIF(需要的包数!$C$2:$C$67,包明细!F385)</f>
        <v>1</v>
      </c>
    </row>
    <row r="386" spans="1:8">
      <c r="A386" s="9" t="s">
        <v>54</v>
      </c>
      <c r="B386" s="9" t="s">
        <v>62</v>
      </c>
      <c r="C386" s="9" t="s">
        <v>348</v>
      </c>
      <c r="D386" s="9">
        <v>2</v>
      </c>
      <c r="E386" s="9">
        <f>VLOOKUP(F386,需要的包数!C:D,2,FALSE)</f>
        <v>2</v>
      </c>
      <c r="F386" s="9" t="str">
        <f t="shared" si="22"/>
        <v>普外科器械剖腹包（62件）</v>
      </c>
      <c r="G386" s="9">
        <f t="shared" si="23"/>
        <v>4</v>
      </c>
      <c r="H386" s="9">
        <f>COUNTIF(需要的包数!$C$2:$C$67,包明细!F386)</f>
        <v>1</v>
      </c>
    </row>
    <row r="387" spans="1:8">
      <c r="A387" s="9" t="s">
        <v>78</v>
      </c>
      <c r="B387" s="9" t="s">
        <v>81</v>
      </c>
      <c r="C387" s="9" t="s">
        <v>284</v>
      </c>
      <c r="D387" s="9">
        <v>6</v>
      </c>
      <c r="E387" s="9">
        <f>VLOOKUP(F387,需要的包数!C:D,2,FALSE)</f>
        <v>1</v>
      </c>
      <c r="F387" s="9" t="str">
        <f t="shared" si="22"/>
        <v>胸外科器械食道A包（66件）</v>
      </c>
      <c r="G387" s="9">
        <f t="shared" si="23"/>
        <v>6</v>
      </c>
      <c r="H387" s="9">
        <f>COUNTIF(需要的包数!$C$2:$C$67,包明细!F387)</f>
        <v>1</v>
      </c>
    </row>
    <row r="388" spans="1:8">
      <c r="A388" s="9" t="s">
        <v>76</v>
      </c>
      <c r="B388" s="9" t="s">
        <v>77</v>
      </c>
      <c r="C388" s="9" t="s">
        <v>284</v>
      </c>
      <c r="D388" s="9">
        <v>2</v>
      </c>
      <c r="E388" s="9">
        <f>VLOOKUP(F388,需要的包数!C:D,2,FALSE)</f>
        <v>4</v>
      </c>
      <c r="F388" s="9" t="str">
        <f t="shared" si="22"/>
        <v>五官科器械扁桃体包（21件）</v>
      </c>
      <c r="G388" s="9">
        <f t="shared" si="23"/>
        <v>8</v>
      </c>
      <c r="H388" s="9">
        <f>COUNTIF(需要的包数!$C$2:$C$67,包明细!F388)</f>
        <v>1</v>
      </c>
    </row>
    <row r="389" spans="1:8">
      <c r="A389" s="9" t="s">
        <v>54</v>
      </c>
      <c r="B389" s="9" t="s">
        <v>62</v>
      </c>
      <c r="C389" s="9" t="s">
        <v>286</v>
      </c>
      <c r="D389" s="9">
        <v>8</v>
      </c>
      <c r="E389" s="9">
        <f>VLOOKUP(F389,需要的包数!C:D,2,FALSE)</f>
        <v>2</v>
      </c>
      <c r="F389" s="9" t="str">
        <f t="shared" si="22"/>
        <v>普外科器械剖腹包（62件）</v>
      </c>
      <c r="G389" s="9">
        <f t="shared" si="23"/>
        <v>16</v>
      </c>
      <c r="H389" s="9">
        <f>COUNTIF(需要的包数!$C$2:$C$67,包明细!F389)</f>
        <v>1</v>
      </c>
    </row>
    <row r="390" spans="1:8">
      <c r="A390" t="s">
        <v>19</v>
      </c>
      <c r="B390" t="s">
        <v>34</v>
      </c>
      <c r="C390" t="s">
        <v>184</v>
      </c>
      <c r="D390">
        <v>2</v>
      </c>
      <c r="E390" s="9">
        <f>VLOOKUP(F390,需要的包数!C:D,2,FALSE)</f>
        <v>2</v>
      </c>
      <c r="F390" t="str">
        <f t="shared" si="22"/>
        <v>骨科器械内固定取出包（42件）</v>
      </c>
      <c r="G390">
        <f t="shared" si="23"/>
        <v>4</v>
      </c>
      <c r="H390" s="9">
        <f>COUNTIF(需要的包数!$C$2:$C$67,包明细!F390)</f>
        <v>1</v>
      </c>
    </row>
    <row r="391" spans="1:8">
      <c r="A391" t="s">
        <v>19</v>
      </c>
      <c r="B391" t="s">
        <v>34</v>
      </c>
      <c r="C391" t="s">
        <v>185</v>
      </c>
      <c r="D391">
        <v>2</v>
      </c>
      <c r="E391" s="9">
        <f>VLOOKUP(F391,需要的包数!C:D,2,FALSE)</f>
        <v>2</v>
      </c>
      <c r="F391" t="str">
        <f t="shared" si="22"/>
        <v>骨科器械内固定取出包（42件）</v>
      </c>
      <c r="G391">
        <f t="shared" si="23"/>
        <v>4</v>
      </c>
      <c r="H391" s="9">
        <f>COUNTIF(需要的包数!$C$2:$C$67,包明细!F391)</f>
        <v>1</v>
      </c>
    </row>
    <row r="392" spans="1:8">
      <c r="A392" t="s">
        <v>19</v>
      </c>
      <c r="B392" t="s">
        <v>34</v>
      </c>
      <c r="C392" t="s">
        <v>155</v>
      </c>
      <c r="D392">
        <v>2</v>
      </c>
      <c r="E392" s="9">
        <f>VLOOKUP(F392,需要的包数!C:D,2,FALSE)</f>
        <v>2</v>
      </c>
      <c r="F392" t="str">
        <f t="shared" ref="F392:F429" si="24">A392&amp;B392</f>
        <v>骨科器械内固定取出包（42件）</v>
      </c>
      <c r="G392">
        <f t="shared" ref="G392:G429" si="25">E392*D392</f>
        <v>4</v>
      </c>
      <c r="H392" s="9">
        <f>COUNTIF(需要的包数!$C$2:$C$67,包明细!F392)</f>
        <v>1</v>
      </c>
    </row>
    <row r="393" spans="1:8">
      <c r="A393" t="s">
        <v>19</v>
      </c>
      <c r="B393" t="s">
        <v>34</v>
      </c>
      <c r="C393" t="s">
        <v>118</v>
      </c>
      <c r="D393">
        <v>2</v>
      </c>
      <c r="E393" s="9">
        <f>VLOOKUP(F393,需要的包数!C:D,2,FALSE)</f>
        <v>2</v>
      </c>
      <c r="F393" t="str">
        <f t="shared" si="24"/>
        <v>骨科器械内固定取出包（42件）</v>
      </c>
      <c r="G393">
        <f t="shared" si="25"/>
        <v>4</v>
      </c>
      <c r="H393" s="9">
        <f>COUNTIF(需要的包数!$C$2:$C$67,包明细!F393)</f>
        <v>1</v>
      </c>
    </row>
    <row r="394" spans="1:8">
      <c r="A394" t="s">
        <v>19</v>
      </c>
      <c r="B394" t="s">
        <v>34</v>
      </c>
      <c r="C394" t="s">
        <v>311</v>
      </c>
      <c r="D394">
        <v>1</v>
      </c>
      <c r="E394" s="9">
        <f>VLOOKUP(F394,需要的包数!C:D,2,FALSE)</f>
        <v>2</v>
      </c>
      <c r="F394" t="str">
        <f t="shared" si="24"/>
        <v>骨科器械内固定取出包（42件）</v>
      </c>
      <c r="G394">
        <f t="shared" si="25"/>
        <v>2</v>
      </c>
      <c r="H394" s="9">
        <f>COUNTIF(需要的包数!$C$2:$C$67,包明细!F394)</f>
        <v>1</v>
      </c>
    </row>
    <row r="395" spans="1:8">
      <c r="A395" t="s">
        <v>19</v>
      </c>
      <c r="B395" t="s">
        <v>34</v>
      </c>
      <c r="C395" t="s">
        <v>262</v>
      </c>
      <c r="D395">
        <v>1</v>
      </c>
      <c r="E395" s="9">
        <f>VLOOKUP(F395,需要的包数!C:D,2,FALSE)</f>
        <v>2</v>
      </c>
      <c r="F395" t="str">
        <f t="shared" si="24"/>
        <v>骨科器械内固定取出包（42件）</v>
      </c>
      <c r="G395">
        <f t="shared" si="25"/>
        <v>2</v>
      </c>
      <c r="H395" s="9">
        <f>COUNTIF(需要的包数!$C$2:$C$67,包明细!F395)</f>
        <v>1</v>
      </c>
    </row>
    <row r="396" spans="1:8">
      <c r="A396" t="s">
        <v>19</v>
      </c>
      <c r="B396" t="s">
        <v>34</v>
      </c>
      <c r="C396" t="s">
        <v>314</v>
      </c>
      <c r="D396">
        <v>1</v>
      </c>
      <c r="E396" s="9">
        <f>VLOOKUP(F396,需要的包数!C:D,2,FALSE)</f>
        <v>2</v>
      </c>
      <c r="F396" t="str">
        <f t="shared" si="24"/>
        <v>骨科器械内固定取出包（42件）</v>
      </c>
      <c r="G396">
        <f t="shared" si="25"/>
        <v>2</v>
      </c>
      <c r="H396" s="9">
        <f>COUNTIF(需要的包数!$C$2:$C$67,包明细!F396)</f>
        <v>1</v>
      </c>
    </row>
    <row r="397" spans="1:8">
      <c r="A397" t="s">
        <v>19</v>
      </c>
      <c r="B397" t="s">
        <v>34</v>
      </c>
      <c r="C397" t="s">
        <v>324</v>
      </c>
      <c r="D397">
        <v>1</v>
      </c>
      <c r="E397" s="9">
        <f>VLOOKUP(F397,需要的包数!C:D,2,FALSE)</f>
        <v>2</v>
      </c>
      <c r="F397" t="str">
        <f t="shared" si="24"/>
        <v>骨科器械内固定取出包（42件）</v>
      </c>
      <c r="G397">
        <f t="shared" si="25"/>
        <v>2</v>
      </c>
      <c r="H397" s="9">
        <f>COUNTIF(需要的包数!$C$2:$C$67,包明细!F397)</f>
        <v>1</v>
      </c>
    </row>
    <row r="398" spans="1:8">
      <c r="A398" t="s">
        <v>19</v>
      </c>
      <c r="B398" t="s">
        <v>34</v>
      </c>
      <c r="C398" t="s">
        <v>205</v>
      </c>
      <c r="D398">
        <v>6</v>
      </c>
      <c r="E398" s="9">
        <f>VLOOKUP(F398,需要的包数!C:D,2,FALSE)</f>
        <v>2</v>
      </c>
      <c r="F398" t="str">
        <f t="shared" si="24"/>
        <v>骨科器械内固定取出包（42件）</v>
      </c>
      <c r="G398">
        <f t="shared" si="25"/>
        <v>12</v>
      </c>
      <c r="H398" s="9">
        <f>COUNTIF(需要的包数!$C$2:$C$67,包明细!F398)</f>
        <v>1</v>
      </c>
    </row>
    <row r="399" spans="1:8">
      <c r="A399" t="s">
        <v>19</v>
      </c>
      <c r="B399" t="s">
        <v>34</v>
      </c>
      <c r="C399" t="s">
        <v>199</v>
      </c>
      <c r="D399">
        <v>5</v>
      </c>
      <c r="E399" s="9">
        <f>VLOOKUP(F399,需要的包数!C:D,2,FALSE)</f>
        <v>2</v>
      </c>
      <c r="F399" t="str">
        <f t="shared" si="24"/>
        <v>骨科器械内固定取出包（42件）</v>
      </c>
      <c r="G399">
        <f t="shared" si="25"/>
        <v>10</v>
      </c>
      <c r="H399" s="9">
        <f>COUNTIF(需要的包数!$C$2:$C$67,包明细!F399)</f>
        <v>1</v>
      </c>
    </row>
    <row r="400" spans="1:8">
      <c r="A400" s="9" t="s">
        <v>19</v>
      </c>
      <c r="B400" s="9" t="s">
        <v>32</v>
      </c>
      <c r="C400" s="9" t="s">
        <v>346</v>
      </c>
      <c r="D400" s="9">
        <v>2</v>
      </c>
      <c r="E400" s="9">
        <f>VLOOKUP(F400,需要的包数!C:D,2,FALSE)</f>
        <v>1</v>
      </c>
      <c r="F400" s="9" t="str">
        <f t="shared" si="24"/>
        <v>骨科器械颈椎包（65件）</v>
      </c>
      <c r="G400" s="9">
        <f t="shared" si="25"/>
        <v>2</v>
      </c>
      <c r="H400" s="9">
        <f>COUNTIF(需要的包数!$C$2:$C$67,包明细!F400)</f>
        <v>1</v>
      </c>
    </row>
    <row r="401" spans="1:8">
      <c r="A401" t="s">
        <v>19</v>
      </c>
      <c r="B401" t="s">
        <v>34</v>
      </c>
      <c r="C401" t="s">
        <v>196</v>
      </c>
      <c r="D401">
        <v>1</v>
      </c>
      <c r="E401" s="9">
        <f>VLOOKUP(F401,需要的包数!C:D,2,FALSE)</f>
        <v>2</v>
      </c>
      <c r="F401" t="str">
        <f t="shared" si="24"/>
        <v>骨科器械内固定取出包（42件）</v>
      </c>
      <c r="G401">
        <f t="shared" si="25"/>
        <v>2</v>
      </c>
      <c r="H401" s="9">
        <f>COUNTIF(需要的包数!$C$2:$C$67,包明细!F401)</f>
        <v>1</v>
      </c>
    </row>
    <row r="402" spans="1:8">
      <c r="A402" s="9" t="s">
        <v>54</v>
      </c>
      <c r="B402" s="9" t="s">
        <v>58</v>
      </c>
      <c r="C402" s="9" t="s">
        <v>350</v>
      </c>
      <c r="D402" s="9">
        <v>4</v>
      </c>
      <c r="E402" s="9">
        <f>VLOOKUP(F402,需要的包数!C:D,2,FALSE)</f>
        <v>4</v>
      </c>
      <c r="F402" s="9" t="str">
        <f t="shared" si="24"/>
        <v>普外科器械胆囊包（48件）</v>
      </c>
      <c r="G402" s="9">
        <f t="shared" si="25"/>
        <v>16</v>
      </c>
      <c r="H402" s="9">
        <f>COUNTIF(需要的包数!$C$2:$C$67,包明细!F402)</f>
        <v>1</v>
      </c>
    </row>
    <row r="403" spans="1:8">
      <c r="A403" s="9" t="s">
        <v>78</v>
      </c>
      <c r="B403" s="9" t="s">
        <v>81</v>
      </c>
      <c r="C403" s="9" t="s">
        <v>319</v>
      </c>
      <c r="D403" s="9">
        <v>2</v>
      </c>
      <c r="E403" s="9">
        <f>VLOOKUP(F403,需要的包数!C:D,2,FALSE)</f>
        <v>1</v>
      </c>
      <c r="F403" s="9" t="str">
        <f t="shared" si="24"/>
        <v>胸外科器械食道A包（66件）</v>
      </c>
      <c r="G403" s="9">
        <f t="shared" si="25"/>
        <v>2</v>
      </c>
      <c r="H403" s="9">
        <f>COUNTIF(需要的包数!$C$2:$C$67,包明细!F403)</f>
        <v>1</v>
      </c>
    </row>
    <row r="404" spans="1:8">
      <c r="A404" t="s">
        <v>19</v>
      </c>
      <c r="B404" t="s">
        <v>34</v>
      </c>
      <c r="C404" t="s">
        <v>318</v>
      </c>
      <c r="D404">
        <v>1</v>
      </c>
      <c r="E404" s="9">
        <f>VLOOKUP(F404,需要的包数!C:D,2,FALSE)</f>
        <v>2</v>
      </c>
      <c r="F404" t="str">
        <f t="shared" si="24"/>
        <v>骨科器械内固定取出包（42件）</v>
      </c>
      <c r="G404">
        <f t="shared" si="25"/>
        <v>2</v>
      </c>
      <c r="H404" s="9">
        <f>COUNTIF(需要的包数!$C$2:$C$67,包明细!F404)</f>
        <v>1</v>
      </c>
    </row>
    <row r="405" spans="1:8">
      <c r="A405" s="9" t="s">
        <v>19</v>
      </c>
      <c r="B405" s="9" t="s">
        <v>37</v>
      </c>
      <c r="C405" s="9" t="s">
        <v>134</v>
      </c>
      <c r="D405" s="9">
        <v>1</v>
      </c>
      <c r="E405" s="9">
        <f>VLOOKUP(F405,需要的包数!C:D,2,FALSE)</f>
        <v>1</v>
      </c>
      <c r="F405" s="9" t="str">
        <f t="shared" si="24"/>
        <v>骨科器械腰椎取内固定包（36件）</v>
      </c>
      <c r="G405" s="9">
        <f t="shared" si="25"/>
        <v>1</v>
      </c>
      <c r="H405" s="9">
        <f>COUNTIF(需要的包数!$C$2:$C$67,包明细!F405)</f>
        <v>1</v>
      </c>
    </row>
    <row r="406" spans="1:8">
      <c r="A406" s="9" t="s">
        <v>54</v>
      </c>
      <c r="B406" s="9" t="s">
        <v>61</v>
      </c>
      <c r="C406" s="9" t="s">
        <v>348</v>
      </c>
      <c r="D406" s="9">
        <v>2</v>
      </c>
      <c r="E406" s="9">
        <f>VLOOKUP(F406,需要的包数!C:D,2,FALSE)</f>
        <v>2</v>
      </c>
      <c r="F406" s="9" t="str">
        <f t="shared" si="24"/>
        <v>普外科器械阑尾包（36件）</v>
      </c>
      <c r="G406" s="9">
        <f t="shared" si="25"/>
        <v>4</v>
      </c>
      <c r="H406" s="9">
        <f>COUNTIF(需要的包数!$C$2:$C$67,包明细!F406)</f>
        <v>1</v>
      </c>
    </row>
    <row r="407" spans="1:8">
      <c r="A407" s="9" t="s">
        <v>54</v>
      </c>
      <c r="B407" s="9" t="s">
        <v>58</v>
      </c>
      <c r="C407" s="9" t="s">
        <v>286</v>
      </c>
      <c r="D407" s="9">
        <v>6</v>
      </c>
      <c r="E407" s="9">
        <f>VLOOKUP(F407,需要的包数!C:D,2,FALSE)</f>
        <v>4</v>
      </c>
      <c r="F407" s="9" t="str">
        <f t="shared" si="24"/>
        <v>普外科器械胆囊包（48件）</v>
      </c>
      <c r="G407" s="9">
        <f t="shared" si="25"/>
        <v>24</v>
      </c>
      <c r="H407" s="9">
        <f>COUNTIF(需要的包数!$C$2:$C$67,包明细!F407)</f>
        <v>1</v>
      </c>
    </row>
    <row r="408" spans="1:8">
      <c r="A408" s="9" t="s">
        <v>54</v>
      </c>
      <c r="B408" s="9" t="s">
        <v>66</v>
      </c>
      <c r="C408" s="9" t="s">
        <v>286</v>
      </c>
      <c r="D408" s="9">
        <v>6</v>
      </c>
      <c r="E408" s="9">
        <f>VLOOKUP(F408,需要的包数!C:D,2,FALSE)</f>
        <v>2</v>
      </c>
      <c r="F408" s="9" t="str">
        <f t="shared" si="24"/>
        <v>普外科器械胃肠包（64件）</v>
      </c>
      <c r="G408" s="9">
        <f t="shared" si="25"/>
        <v>12</v>
      </c>
      <c r="H408" s="9">
        <f>COUNTIF(需要的包数!$C$2:$C$67,包明细!F408)</f>
        <v>1</v>
      </c>
    </row>
    <row r="409" spans="1:8">
      <c r="A409" s="9" t="s">
        <v>54</v>
      </c>
      <c r="B409" s="9" t="s">
        <v>64</v>
      </c>
      <c r="C409" s="9" t="s">
        <v>286</v>
      </c>
      <c r="D409" s="9">
        <v>2</v>
      </c>
      <c r="E409" s="9">
        <f>VLOOKUP(F409,需要的包数!C:D,2,FALSE)</f>
        <v>2</v>
      </c>
      <c r="F409" s="9" t="str">
        <f t="shared" si="24"/>
        <v>普外科器械疝气包（38件）</v>
      </c>
      <c r="G409" s="9">
        <f t="shared" si="25"/>
        <v>4</v>
      </c>
      <c r="H409" s="9">
        <f>COUNTIF(需要的包数!$C$2:$C$67,包明细!F409)</f>
        <v>1</v>
      </c>
    </row>
    <row r="410" spans="1:8">
      <c r="A410" s="9" t="s">
        <v>8</v>
      </c>
      <c r="B410" s="9" t="s">
        <v>12</v>
      </c>
      <c r="C410" s="9" t="s">
        <v>351</v>
      </c>
      <c r="D410" s="9">
        <v>2</v>
      </c>
      <c r="E410" s="9">
        <f>VLOOKUP(F410,需要的包数!C:D,2,FALSE)</f>
        <v>2</v>
      </c>
      <c r="F410" s="9" t="str">
        <f t="shared" si="24"/>
        <v>妇科器械子宫包（48件）</v>
      </c>
      <c r="G410" s="9">
        <f t="shared" si="25"/>
        <v>4</v>
      </c>
      <c r="H410" s="9">
        <f>COUNTIF(需要的包数!$C$2:$C$67,包明细!F410)</f>
        <v>1</v>
      </c>
    </row>
    <row r="411" spans="1:8">
      <c r="A411" t="s">
        <v>19</v>
      </c>
      <c r="B411" t="s">
        <v>37</v>
      </c>
      <c r="C411" t="s">
        <v>318</v>
      </c>
      <c r="D411">
        <v>1</v>
      </c>
      <c r="E411" s="9">
        <f>VLOOKUP(F411,需要的包数!C:D,2,FALSE)</f>
        <v>1</v>
      </c>
      <c r="F411" t="str">
        <f t="shared" si="24"/>
        <v>骨科器械腰椎取内固定包（36件）</v>
      </c>
      <c r="G411">
        <f t="shared" si="25"/>
        <v>1</v>
      </c>
      <c r="H411" s="9">
        <f>COUNTIF(需要的包数!$C$2:$C$67,包明细!F411)</f>
        <v>1</v>
      </c>
    </row>
    <row r="412" spans="1:8">
      <c r="A412" t="s">
        <v>19</v>
      </c>
      <c r="B412" t="s">
        <v>37</v>
      </c>
      <c r="C412" t="s">
        <v>184</v>
      </c>
      <c r="D412">
        <v>2</v>
      </c>
      <c r="E412" s="9">
        <f>VLOOKUP(F412,需要的包数!C:D,2,FALSE)</f>
        <v>1</v>
      </c>
      <c r="F412" t="str">
        <f t="shared" si="24"/>
        <v>骨科器械腰椎取内固定包（36件）</v>
      </c>
      <c r="G412">
        <f t="shared" si="25"/>
        <v>2</v>
      </c>
      <c r="H412" s="9">
        <f>COUNTIF(需要的包数!$C$2:$C$67,包明细!F412)</f>
        <v>1</v>
      </c>
    </row>
    <row r="413" spans="1:8">
      <c r="A413" t="s">
        <v>19</v>
      </c>
      <c r="B413" t="s">
        <v>37</v>
      </c>
      <c r="C413" t="s">
        <v>185</v>
      </c>
      <c r="D413">
        <v>2</v>
      </c>
      <c r="E413" s="9">
        <f>VLOOKUP(F413,需要的包数!C:D,2,FALSE)</f>
        <v>1</v>
      </c>
      <c r="F413" t="str">
        <f t="shared" si="24"/>
        <v>骨科器械腰椎取内固定包（36件）</v>
      </c>
      <c r="G413">
        <f t="shared" si="25"/>
        <v>2</v>
      </c>
      <c r="H413" s="9">
        <f>COUNTIF(需要的包数!$C$2:$C$67,包明细!F413)</f>
        <v>1</v>
      </c>
    </row>
    <row r="414" spans="1:8">
      <c r="A414" s="9" t="s">
        <v>47</v>
      </c>
      <c r="B414" s="9" t="s">
        <v>53</v>
      </c>
      <c r="C414" s="9" t="s">
        <v>104</v>
      </c>
      <c r="D414" s="9">
        <v>4</v>
      </c>
      <c r="E414" s="9">
        <f>VLOOKUP(F414,需要的包数!C:D,2,FALSE)</f>
        <v>1</v>
      </c>
      <c r="F414" s="9" t="str">
        <f t="shared" si="24"/>
        <v>脑外科器械钻孔引流包（31件）</v>
      </c>
      <c r="G414" s="9">
        <f t="shared" si="25"/>
        <v>4</v>
      </c>
      <c r="H414" s="9">
        <f>COUNTIF(需要的包数!$C$2:$C$67,包明细!F414)</f>
        <v>1</v>
      </c>
    </row>
    <row r="415" spans="1:8">
      <c r="A415" t="s">
        <v>19</v>
      </c>
      <c r="B415" t="s">
        <v>37</v>
      </c>
      <c r="C415" t="s">
        <v>156</v>
      </c>
      <c r="D415">
        <v>2</v>
      </c>
      <c r="E415" s="9">
        <f>VLOOKUP(F415,需要的包数!C:D,2,FALSE)</f>
        <v>1</v>
      </c>
      <c r="F415" t="str">
        <f t="shared" si="24"/>
        <v>骨科器械腰椎取内固定包（36件）</v>
      </c>
      <c r="G415">
        <f t="shared" si="25"/>
        <v>2</v>
      </c>
      <c r="H415" s="9">
        <f>COUNTIF(需要的包数!$C$2:$C$67,包明细!F415)</f>
        <v>1</v>
      </c>
    </row>
    <row r="416" spans="1:8">
      <c r="A416" t="s">
        <v>19</v>
      </c>
      <c r="B416" t="s">
        <v>37</v>
      </c>
      <c r="C416" t="s">
        <v>120</v>
      </c>
      <c r="D416">
        <v>2</v>
      </c>
      <c r="E416" s="9">
        <f>VLOOKUP(F416,需要的包数!C:D,2,FALSE)</f>
        <v>1</v>
      </c>
      <c r="F416" t="str">
        <f t="shared" si="24"/>
        <v>骨科器械腰椎取内固定包（36件）</v>
      </c>
      <c r="G416">
        <f t="shared" si="25"/>
        <v>2</v>
      </c>
      <c r="H416" s="9">
        <f>COUNTIF(需要的包数!$C$2:$C$67,包明细!F416)</f>
        <v>1</v>
      </c>
    </row>
    <row r="417" spans="1:8">
      <c r="A417" t="s">
        <v>19</v>
      </c>
      <c r="B417" t="s">
        <v>37</v>
      </c>
      <c r="C417" t="s">
        <v>311</v>
      </c>
      <c r="D417">
        <v>1</v>
      </c>
      <c r="E417" s="9">
        <f>VLOOKUP(F417,需要的包数!C:D,2,FALSE)</f>
        <v>1</v>
      </c>
      <c r="F417" t="str">
        <f t="shared" si="24"/>
        <v>骨科器械腰椎取内固定包（36件）</v>
      </c>
      <c r="G417">
        <f t="shared" si="25"/>
        <v>1</v>
      </c>
      <c r="H417" s="9">
        <f>COUNTIF(需要的包数!$C$2:$C$67,包明细!F417)</f>
        <v>1</v>
      </c>
    </row>
    <row r="418" spans="1:8">
      <c r="A418" t="s">
        <v>19</v>
      </c>
      <c r="B418" t="s">
        <v>37</v>
      </c>
      <c r="C418" t="s">
        <v>262</v>
      </c>
      <c r="D418">
        <v>1</v>
      </c>
      <c r="E418" s="9">
        <f>VLOOKUP(F418,需要的包数!C:D,2,FALSE)</f>
        <v>1</v>
      </c>
      <c r="F418" t="str">
        <f t="shared" si="24"/>
        <v>骨科器械腰椎取内固定包（36件）</v>
      </c>
      <c r="G418">
        <f t="shared" si="25"/>
        <v>1</v>
      </c>
      <c r="H418" s="9">
        <f>COUNTIF(需要的包数!$C$2:$C$67,包明细!F418)</f>
        <v>1</v>
      </c>
    </row>
    <row r="419" spans="1:8">
      <c r="A419" t="s">
        <v>19</v>
      </c>
      <c r="B419" t="s">
        <v>37</v>
      </c>
      <c r="C419" t="s">
        <v>324</v>
      </c>
      <c r="D419">
        <v>1</v>
      </c>
      <c r="E419" s="9">
        <f>VLOOKUP(F419,需要的包数!C:D,2,FALSE)</f>
        <v>1</v>
      </c>
      <c r="F419" t="str">
        <f t="shared" si="24"/>
        <v>骨科器械腰椎取内固定包（36件）</v>
      </c>
      <c r="G419">
        <f t="shared" si="25"/>
        <v>1</v>
      </c>
      <c r="H419" s="9">
        <f>COUNTIF(需要的包数!$C$2:$C$67,包明细!F419)</f>
        <v>1</v>
      </c>
    </row>
    <row r="420" spans="1:8">
      <c r="A420" t="s">
        <v>19</v>
      </c>
      <c r="B420" t="s">
        <v>37</v>
      </c>
      <c r="C420" t="s">
        <v>314</v>
      </c>
      <c r="D420">
        <v>1</v>
      </c>
      <c r="E420" s="9">
        <f>VLOOKUP(F420,需要的包数!C:D,2,FALSE)</f>
        <v>1</v>
      </c>
      <c r="F420" t="str">
        <f t="shared" si="24"/>
        <v>骨科器械腰椎取内固定包（36件）</v>
      </c>
      <c r="G420">
        <f t="shared" si="25"/>
        <v>1</v>
      </c>
      <c r="H420" s="9">
        <f>COUNTIF(需要的包数!$C$2:$C$67,包明细!F420)</f>
        <v>1</v>
      </c>
    </row>
    <row r="421" spans="1:8">
      <c r="A421" t="s">
        <v>19</v>
      </c>
      <c r="B421" t="s">
        <v>37</v>
      </c>
      <c r="C421" t="s">
        <v>196</v>
      </c>
      <c r="D421">
        <v>1</v>
      </c>
      <c r="E421" s="9">
        <f>VLOOKUP(F421,需要的包数!C:D,2,FALSE)</f>
        <v>1</v>
      </c>
      <c r="F421" t="str">
        <f t="shared" si="24"/>
        <v>骨科器械腰椎取内固定包（36件）</v>
      </c>
      <c r="G421">
        <f t="shared" si="25"/>
        <v>1</v>
      </c>
      <c r="H421" s="9">
        <f>COUNTIF(需要的包数!$C$2:$C$67,包明细!F421)</f>
        <v>1</v>
      </c>
    </row>
    <row r="422" spans="1:8">
      <c r="A422" t="s">
        <v>19</v>
      </c>
      <c r="B422" t="s">
        <v>37</v>
      </c>
      <c r="C422" t="s">
        <v>246</v>
      </c>
      <c r="D422">
        <v>1</v>
      </c>
      <c r="E422" s="9">
        <f>VLOOKUP(F422,需要的包数!C:D,2,FALSE)</f>
        <v>1</v>
      </c>
      <c r="F422" t="str">
        <f t="shared" si="24"/>
        <v>骨科器械腰椎取内固定包（36件）</v>
      </c>
      <c r="G422">
        <f t="shared" si="25"/>
        <v>1</v>
      </c>
      <c r="H422" s="9">
        <f>COUNTIF(需要的包数!$C$2:$C$67,包明细!F422)</f>
        <v>1</v>
      </c>
    </row>
    <row r="423" spans="1:8">
      <c r="A423" t="s">
        <v>19</v>
      </c>
      <c r="B423" t="s">
        <v>37</v>
      </c>
      <c r="C423" t="s">
        <v>160</v>
      </c>
      <c r="D423">
        <v>1</v>
      </c>
      <c r="E423" s="9">
        <f>VLOOKUP(F423,需要的包数!C:D,2,FALSE)</f>
        <v>1</v>
      </c>
      <c r="F423" t="str">
        <f t="shared" si="24"/>
        <v>骨科器械腰椎取内固定包（36件）</v>
      </c>
      <c r="G423">
        <f t="shared" si="25"/>
        <v>1</v>
      </c>
      <c r="H423" s="9">
        <f>COUNTIF(需要的包数!$C$2:$C$67,包明细!F423)</f>
        <v>1</v>
      </c>
    </row>
    <row r="424" spans="1:8">
      <c r="A424" t="s">
        <v>19</v>
      </c>
      <c r="B424" t="s">
        <v>37</v>
      </c>
      <c r="C424" t="s">
        <v>94</v>
      </c>
      <c r="D424">
        <v>1</v>
      </c>
      <c r="E424" s="9">
        <f>VLOOKUP(F424,需要的包数!C:D,2,FALSE)</f>
        <v>1</v>
      </c>
      <c r="F424" t="str">
        <f t="shared" si="24"/>
        <v>骨科器械腰椎取内固定包（36件）</v>
      </c>
      <c r="G424">
        <f t="shared" si="25"/>
        <v>1</v>
      </c>
      <c r="H424" s="9">
        <f>COUNTIF(需要的包数!$C$2:$C$67,包明细!F424)</f>
        <v>1</v>
      </c>
    </row>
    <row r="425" spans="1:8">
      <c r="A425" t="s">
        <v>19</v>
      </c>
      <c r="B425" t="s">
        <v>37</v>
      </c>
      <c r="C425" t="s">
        <v>95</v>
      </c>
      <c r="D425">
        <v>1</v>
      </c>
      <c r="E425" s="9">
        <f>VLOOKUP(F425,需要的包数!C:D,2,FALSE)</f>
        <v>1</v>
      </c>
      <c r="F425" t="str">
        <f t="shared" si="24"/>
        <v>骨科器械腰椎取内固定包（36件）</v>
      </c>
      <c r="G425">
        <f t="shared" si="25"/>
        <v>1</v>
      </c>
      <c r="H425" s="9">
        <f>COUNTIF(需要的包数!$C$2:$C$67,包明细!F425)</f>
        <v>1</v>
      </c>
    </row>
    <row r="426" spans="1:8">
      <c r="A426" t="s">
        <v>19</v>
      </c>
      <c r="B426" t="s">
        <v>37</v>
      </c>
      <c r="C426" t="s">
        <v>92</v>
      </c>
      <c r="D426">
        <v>1</v>
      </c>
      <c r="E426" s="9">
        <f>VLOOKUP(F426,需要的包数!C:D,2,FALSE)</f>
        <v>1</v>
      </c>
      <c r="F426" t="str">
        <f t="shared" si="24"/>
        <v>骨科器械腰椎取内固定包（36件）</v>
      </c>
      <c r="G426">
        <f t="shared" si="25"/>
        <v>1</v>
      </c>
      <c r="H426" s="9">
        <f>COUNTIF(需要的包数!$C$2:$C$67,包明细!F426)</f>
        <v>1</v>
      </c>
    </row>
    <row r="427" spans="1:8">
      <c r="A427" t="s">
        <v>19</v>
      </c>
      <c r="B427" t="s">
        <v>37</v>
      </c>
      <c r="C427" t="s">
        <v>101</v>
      </c>
      <c r="D427">
        <v>1</v>
      </c>
      <c r="E427" s="9">
        <f>VLOOKUP(F427,需要的包数!C:D,2,FALSE)</f>
        <v>1</v>
      </c>
      <c r="F427" t="str">
        <f t="shared" si="24"/>
        <v>骨科器械腰椎取内固定包（36件）</v>
      </c>
      <c r="G427">
        <f t="shared" si="25"/>
        <v>1</v>
      </c>
      <c r="H427" s="9">
        <f>COUNTIF(需要的包数!$C$2:$C$67,包明细!F427)</f>
        <v>1</v>
      </c>
    </row>
    <row r="428" spans="1:8">
      <c r="A428" t="s">
        <v>19</v>
      </c>
      <c r="B428" t="s">
        <v>37</v>
      </c>
      <c r="C428" t="s">
        <v>90</v>
      </c>
      <c r="D428">
        <v>1</v>
      </c>
      <c r="E428" s="9">
        <f>VLOOKUP(F428,需要的包数!C:D,2,FALSE)</f>
        <v>1</v>
      </c>
      <c r="F428" t="str">
        <f t="shared" si="24"/>
        <v>骨科器械腰椎取内固定包（36件）</v>
      </c>
      <c r="G428">
        <f t="shared" si="25"/>
        <v>1</v>
      </c>
      <c r="H428" s="9">
        <f>COUNTIF(需要的包数!$C$2:$C$67,包明细!F428)</f>
        <v>1</v>
      </c>
    </row>
    <row r="429" spans="1:8">
      <c r="A429" s="9" t="s">
        <v>54</v>
      </c>
      <c r="B429" s="9" t="s">
        <v>55</v>
      </c>
      <c r="C429" s="9" t="s">
        <v>348</v>
      </c>
      <c r="D429" s="9">
        <v>1</v>
      </c>
      <c r="E429" s="9">
        <f>VLOOKUP(F429,需要的包数!C:D,2,FALSE)</f>
        <v>4</v>
      </c>
      <c r="F429" s="9" t="str">
        <f t="shared" si="24"/>
        <v>普外科器械LC（16件）</v>
      </c>
      <c r="G429" s="9">
        <f t="shared" si="25"/>
        <v>4</v>
      </c>
      <c r="H429" s="9">
        <f>COUNTIF(需要的包数!$C$2:$C$67,包明细!F429)</f>
        <v>1</v>
      </c>
    </row>
    <row r="430" spans="1:8">
      <c r="A430" s="9" t="s">
        <v>19</v>
      </c>
      <c r="B430" s="9" t="s">
        <v>34</v>
      </c>
      <c r="C430" s="9" t="s">
        <v>346</v>
      </c>
      <c r="D430" s="9">
        <v>2</v>
      </c>
      <c r="E430" s="9">
        <f>VLOOKUP(F430,需要的包数!C:D,2,FALSE)</f>
        <v>2</v>
      </c>
      <c r="F430" s="9" t="str">
        <f t="shared" ref="F430:F438" si="26">A430&amp;B430</f>
        <v>骨科器械内固定取出包（42件）</v>
      </c>
      <c r="G430" s="9">
        <f t="shared" ref="G430:G438" si="27">E430*D430</f>
        <v>4</v>
      </c>
      <c r="H430" s="9">
        <f>COUNTIF(需要的包数!$C$2:$C$67,包明细!F430)</f>
        <v>1</v>
      </c>
    </row>
    <row r="431" spans="1:8">
      <c r="A431" s="9" t="s">
        <v>19</v>
      </c>
      <c r="B431" s="9" t="s">
        <v>29</v>
      </c>
      <c r="C431" s="9" t="s">
        <v>346</v>
      </c>
      <c r="D431" s="9">
        <v>2</v>
      </c>
      <c r="E431" s="9">
        <f>VLOOKUP(F431,需要的包数!C:D,2,FALSE)</f>
        <v>2</v>
      </c>
      <c r="F431" s="9" t="str">
        <f t="shared" si="26"/>
        <v>骨科器械骨折包（50件）</v>
      </c>
      <c r="G431" s="9">
        <f t="shared" si="27"/>
        <v>4</v>
      </c>
      <c r="H431" s="9">
        <f>COUNTIF(需要的包数!$C$2:$C$67,包明细!F431)</f>
        <v>1</v>
      </c>
    </row>
    <row r="432" spans="1:8">
      <c r="A432" s="9" t="s">
        <v>19</v>
      </c>
      <c r="B432" s="9" t="s">
        <v>36</v>
      </c>
      <c r="C432" s="9" t="s">
        <v>272</v>
      </c>
      <c r="D432" s="9">
        <v>1</v>
      </c>
      <c r="E432" s="9">
        <f>VLOOKUP(F432,需要的包数!C:D,2,FALSE)</f>
        <v>2</v>
      </c>
      <c r="F432" s="9" t="str">
        <f t="shared" si="26"/>
        <v>骨科器械腰椎包（55件)</v>
      </c>
      <c r="G432" s="9">
        <f t="shared" si="27"/>
        <v>2</v>
      </c>
      <c r="H432" s="9">
        <f>COUNTIF(需要的包数!$C$2:$C$67,包明细!F432)</f>
        <v>1</v>
      </c>
    </row>
    <row r="433" spans="1:8">
      <c r="A433" s="9" t="s">
        <v>5</v>
      </c>
      <c r="B433" s="9" t="s">
        <v>6</v>
      </c>
      <c r="C433" s="9" t="s">
        <v>286</v>
      </c>
      <c r="D433" s="9">
        <v>6</v>
      </c>
      <c r="E433" s="9">
        <f>VLOOKUP(F433,需要的包数!C:D,2,FALSE)</f>
        <v>2</v>
      </c>
      <c r="F433" s="9" t="str">
        <f t="shared" si="26"/>
        <v>产科器械产包（37件）</v>
      </c>
      <c r="G433" s="9">
        <f t="shared" si="27"/>
        <v>12</v>
      </c>
      <c r="H433" s="9">
        <f>COUNTIF(需要的包数!$C$2:$C$67,包明细!F433)</f>
        <v>1</v>
      </c>
    </row>
    <row r="434" spans="1:8">
      <c r="A434" s="9" t="s">
        <v>17</v>
      </c>
      <c r="B434" s="9" t="s">
        <v>18</v>
      </c>
      <c r="C434" s="9" t="s">
        <v>286</v>
      </c>
      <c r="D434" s="9">
        <v>2</v>
      </c>
      <c r="E434" s="9">
        <f>VLOOKUP(F434,需要的包数!C:D,2,FALSE)</f>
        <v>2</v>
      </c>
      <c r="F434" s="9" t="str">
        <f t="shared" si="26"/>
        <v>肛肠科器械肛肠科包（15件）</v>
      </c>
      <c r="G434" s="9">
        <f t="shared" si="27"/>
        <v>4</v>
      </c>
      <c r="H434" s="9">
        <f>COUNTIF(需要的包数!$C$2:$C$67,包明细!F434)</f>
        <v>1</v>
      </c>
    </row>
    <row r="435" spans="1:8">
      <c r="A435" s="9" t="s">
        <v>8</v>
      </c>
      <c r="B435" s="9" t="s">
        <v>12</v>
      </c>
      <c r="C435" s="9" t="s">
        <v>286</v>
      </c>
      <c r="D435" s="9">
        <v>8</v>
      </c>
      <c r="E435" s="9">
        <f>VLOOKUP(F435,需要的包数!C:D,2,FALSE)</f>
        <v>2</v>
      </c>
      <c r="F435" s="9" t="str">
        <f t="shared" si="26"/>
        <v>妇科器械子宫包（48件）</v>
      </c>
      <c r="G435" s="9">
        <f t="shared" si="27"/>
        <v>16</v>
      </c>
      <c r="H435" s="9">
        <f>COUNTIF(需要的包数!$C$2:$C$67,包明细!F435)</f>
        <v>1</v>
      </c>
    </row>
    <row r="436" spans="1:8">
      <c r="A436" s="9" t="s">
        <v>54</v>
      </c>
      <c r="B436" s="9" t="s">
        <v>66</v>
      </c>
      <c r="C436" s="9" t="s">
        <v>314</v>
      </c>
      <c r="D436" s="9">
        <v>1</v>
      </c>
      <c r="E436" s="9">
        <f>VLOOKUP(F436,需要的包数!C:D,2,FALSE)</f>
        <v>2</v>
      </c>
      <c r="F436" s="9" t="str">
        <f t="shared" si="26"/>
        <v>普外科器械胃肠包（64件）</v>
      </c>
      <c r="G436" s="9">
        <f t="shared" si="27"/>
        <v>2</v>
      </c>
      <c r="H436" s="9">
        <f>COUNTIF(需要的包数!$C$2:$C$67,包明细!F436)</f>
        <v>1</v>
      </c>
    </row>
    <row r="437" spans="1:8">
      <c r="A437" s="9" t="s">
        <v>47</v>
      </c>
      <c r="B437" s="9" t="s">
        <v>50</v>
      </c>
      <c r="C437" s="9" t="s">
        <v>104</v>
      </c>
      <c r="D437" s="9">
        <v>4</v>
      </c>
      <c r="E437" s="9">
        <f>VLOOKUP(F437,需要的包数!C:D,2,FALSE)</f>
        <v>1</v>
      </c>
      <c r="F437" s="9" t="str">
        <f t="shared" si="26"/>
        <v>脑外科器械开颅包（63件）</v>
      </c>
      <c r="G437" s="9">
        <f t="shared" si="27"/>
        <v>4</v>
      </c>
      <c r="H437" s="9">
        <f>COUNTIF(需要的包数!$C$2:$C$67,包明细!F437)</f>
        <v>1</v>
      </c>
    </row>
    <row r="438" spans="1:8">
      <c r="A438" s="9" t="s">
        <v>43</v>
      </c>
      <c r="B438" s="9" t="s">
        <v>44</v>
      </c>
      <c r="C438" s="9" t="s">
        <v>134</v>
      </c>
      <c r="D438" s="9">
        <v>1</v>
      </c>
      <c r="E438" s="9">
        <f>VLOOKUP(F438,需要的包数!C:D,2,FALSE)</f>
        <v>1</v>
      </c>
      <c r="F438" s="9" t="str">
        <f t="shared" si="26"/>
        <v>口腔科器械口腔包（37件）</v>
      </c>
      <c r="G438" s="9">
        <f t="shared" si="27"/>
        <v>1</v>
      </c>
      <c r="H438" s="9">
        <f>COUNTIF(需要的包数!$C$2:$C$67,包明细!F438)</f>
        <v>1</v>
      </c>
    </row>
    <row r="439" spans="1:8">
      <c r="A439" s="9" t="s">
        <v>82</v>
      </c>
      <c r="B439" s="9" t="s">
        <v>83</v>
      </c>
      <c r="C439" s="9" t="s">
        <v>346</v>
      </c>
      <c r="D439" s="9">
        <v>2</v>
      </c>
      <c r="E439" s="9">
        <f>VLOOKUP(F439,需要的包数!C:D,2,FALSE)</f>
        <v>2</v>
      </c>
      <c r="F439" s="9" t="str">
        <f t="shared" ref="F439:F489" si="28">A439&amp;B439</f>
        <v>血管外科器械大隐静脉包（32件）</v>
      </c>
      <c r="G439" s="9">
        <f t="shared" ref="G439:G489" si="29">E439*D439</f>
        <v>4</v>
      </c>
      <c r="H439" s="9">
        <f>COUNTIF(需要的包数!$C$2:$C$67,包明细!F439)</f>
        <v>1</v>
      </c>
    </row>
    <row r="440" spans="1:8">
      <c r="A440" s="9" t="s">
        <v>54</v>
      </c>
      <c r="B440" s="9" t="s">
        <v>58</v>
      </c>
      <c r="C440" s="9" t="s">
        <v>348</v>
      </c>
      <c r="D440" s="9">
        <v>2</v>
      </c>
      <c r="E440" s="9">
        <f>VLOOKUP(F440,需要的包数!C:D,2,FALSE)</f>
        <v>4</v>
      </c>
      <c r="F440" s="9" t="str">
        <f t="shared" si="28"/>
        <v>普外科器械胆囊包（48件）</v>
      </c>
      <c r="G440" s="9">
        <f t="shared" si="29"/>
        <v>8</v>
      </c>
      <c r="H440" s="9">
        <f>COUNTIF(需要的包数!$C$2:$C$67,包明细!F440)</f>
        <v>1</v>
      </c>
    </row>
    <row r="441" spans="1:8">
      <c r="A441" s="9" t="s">
        <v>47</v>
      </c>
      <c r="B441" s="9" t="s">
        <v>50</v>
      </c>
      <c r="C441" s="9" t="s">
        <v>286</v>
      </c>
      <c r="D441" s="9">
        <v>2</v>
      </c>
      <c r="E441" s="9">
        <f>VLOOKUP(F441,需要的包数!C:D,2,FALSE)</f>
        <v>1</v>
      </c>
      <c r="F441" s="9" t="str">
        <f t="shared" si="28"/>
        <v>脑外科器械开颅包（63件）</v>
      </c>
      <c r="G441" s="9">
        <f t="shared" si="29"/>
        <v>2</v>
      </c>
      <c r="H441" s="9">
        <f>COUNTIF(需要的包数!$C$2:$C$67,包明细!F441)</f>
        <v>1</v>
      </c>
    </row>
    <row r="442" spans="1:8">
      <c r="A442" s="9" t="s">
        <v>19</v>
      </c>
      <c r="B442" s="9" t="s">
        <v>36</v>
      </c>
      <c r="C442" s="9" t="s">
        <v>286</v>
      </c>
      <c r="D442" s="9">
        <v>3</v>
      </c>
      <c r="E442" s="9">
        <f>VLOOKUP(F442,需要的包数!C:D,2,FALSE)</f>
        <v>2</v>
      </c>
      <c r="F442" s="9" t="str">
        <f t="shared" si="28"/>
        <v>骨科器械腰椎包（55件)</v>
      </c>
      <c r="G442" s="9">
        <f t="shared" si="29"/>
        <v>6</v>
      </c>
      <c r="H442" s="9">
        <f>COUNTIF(需要的包数!$C$2:$C$67,包明细!F442)</f>
        <v>1</v>
      </c>
    </row>
    <row r="443" spans="1:8">
      <c r="A443" s="9" t="s">
        <v>19</v>
      </c>
      <c r="B443" s="9" t="s">
        <v>32</v>
      </c>
      <c r="C443" s="9" t="s">
        <v>286</v>
      </c>
      <c r="D443" s="9">
        <v>2</v>
      </c>
      <c r="E443" s="9">
        <f>VLOOKUP(F443,需要的包数!C:D,2,FALSE)</f>
        <v>1</v>
      </c>
      <c r="F443" s="9" t="str">
        <f t="shared" si="28"/>
        <v>骨科器械颈椎包（65件）</v>
      </c>
      <c r="G443" s="9">
        <f t="shared" si="29"/>
        <v>2</v>
      </c>
      <c r="H443" s="9">
        <f>COUNTIF(需要的包数!$C$2:$C$67,包明细!F443)</f>
        <v>1</v>
      </c>
    </row>
    <row r="444" spans="1:8">
      <c r="A444" s="9" t="s">
        <v>19</v>
      </c>
      <c r="B444" s="9" t="s">
        <v>34</v>
      </c>
      <c r="C444" s="9" t="s">
        <v>286</v>
      </c>
      <c r="D444" s="9">
        <v>2</v>
      </c>
      <c r="E444" s="9">
        <f>VLOOKUP(F444,需要的包数!C:D,2,FALSE)</f>
        <v>2</v>
      </c>
      <c r="F444" s="9" t="str">
        <f t="shared" si="28"/>
        <v>骨科器械内固定取出包（42件）</v>
      </c>
      <c r="G444" s="9">
        <f t="shared" si="29"/>
        <v>4</v>
      </c>
      <c r="H444" s="9">
        <f>COUNTIF(需要的包数!$C$2:$C$67,包明细!F444)</f>
        <v>1</v>
      </c>
    </row>
    <row r="445" spans="1:8">
      <c r="A445" s="9" t="s">
        <v>54</v>
      </c>
      <c r="B445" s="9" t="s">
        <v>64</v>
      </c>
      <c r="C445" s="9" t="s">
        <v>314</v>
      </c>
      <c r="D445" s="9">
        <v>1</v>
      </c>
      <c r="E445" s="9">
        <f>VLOOKUP(F445,需要的包数!C:D,2,FALSE)</f>
        <v>2</v>
      </c>
      <c r="F445" s="9" t="str">
        <f t="shared" si="28"/>
        <v>普外科器械疝气包（38件）</v>
      </c>
      <c r="G445" s="9">
        <f t="shared" si="29"/>
        <v>2</v>
      </c>
      <c r="H445" s="9">
        <f>COUNTIF(需要的包数!$C$2:$C$67,包明细!F445)</f>
        <v>1</v>
      </c>
    </row>
    <row r="446" spans="1:8">
      <c r="A446" t="s">
        <v>19</v>
      </c>
      <c r="B446" t="s">
        <v>29</v>
      </c>
      <c r="C446" t="s">
        <v>318</v>
      </c>
      <c r="D446">
        <v>2</v>
      </c>
      <c r="E446" s="9">
        <f>VLOOKUP(F446,需要的包数!C:D,2,FALSE)</f>
        <v>2</v>
      </c>
      <c r="F446" t="str">
        <f t="shared" si="28"/>
        <v>骨科器械骨折包（50件）</v>
      </c>
      <c r="G446">
        <f t="shared" si="29"/>
        <v>4</v>
      </c>
      <c r="H446" s="9">
        <f>COUNTIF(需要的包数!$C$2:$C$67,包明细!F446)</f>
        <v>1</v>
      </c>
    </row>
    <row r="447" spans="1:8">
      <c r="A447" t="s">
        <v>19</v>
      </c>
      <c r="B447" t="s">
        <v>29</v>
      </c>
      <c r="C447" t="s">
        <v>184</v>
      </c>
      <c r="D447">
        <v>4</v>
      </c>
      <c r="E447" s="9">
        <f>VLOOKUP(F447,需要的包数!C:D,2,FALSE)</f>
        <v>2</v>
      </c>
      <c r="F447" t="str">
        <f t="shared" si="28"/>
        <v>骨科器械骨折包（50件）</v>
      </c>
      <c r="G447">
        <f t="shared" si="29"/>
        <v>8</v>
      </c>
      <c r="H447" s="9">
        <f>COUNTIF(需要的包数!$C$2:$C$67,包明细!F447)</f>
        <v>1</v>
      </c>
    </row>
    <row r="448" spans="1:8">
      <c r="A448" t="s">
        <v>19</v>
      </c>
      <c r="B448" t="s">
        <v>29</v>
      </c>
      <c r="C448" t="s">
        <v>185</v>
      </c>
      <c r="D448">
        <v>2</v>
      </c>
      <c r="E448" s="9">
        <f>VLOOKUP(F448,需要的包数!C:D,2,FALSE)</f>
        <v>2</v>
      </c>
      <c r="F448" t="str">
        <f t="shared" si="28"/>
        <v>骨科器械骨折包（50件）</v>
      </c>
      <c r="G448">
        <f t="shared" si="29"/>
        <v>4</v>
      </c>
      <c r="H448" s="9">
        <f>COUNTIF(需要的包数!$C$2:$C$67,包明细!F448)</f>
        <v>1</v>
      </c>
    </row>
    <row r="449" spans="1:8">
      <c r="A449" s="9" t="s">
        <v>19</v>
      </c>
      <c r="B449" s="9" t="s">
        <v>36</v>
      </c>
      <c r="C449" s="9" t="s">
        <v>104</v>
      </c>
      <c r="D449" s="9">
        <v>4</v>
      </c>
      <c r="E449" s="9">
        <f>VLOOKUP(F449,需要的包数!C:D,2,FALSE)</f>
        <v>2</v>
      </c>
      <c r="F449" s="9" t="str">
        <f t="shared" si="28"/>
        <v>骨科器械腰椎包（55件)</v>
      </c>
      <c r="G449" s="9">
        <f t="shared" si="29"/>
        <v>8</v>
      </c>
      <c r="H449" s="9">
        <f>COUNTIF(需要的包数!$C$2:$C$67,包明细!F449)</f>
        <v>1</v>
      </c>
    </row>
    <row r="450" spans="1:8">
      <c r="A450" s="9" t="s">
        <v>54</v>
      </c>
      <c r="B450" s="9" t="s">
        <v>66</v>
      </c>
      <c r="C450" s="9" t="s">
        <v>348</v>
      </c>
      <c r="D450" s="9">
        <v>2</v>
      </c>
      <c r="E450" s="9">
        <f>VLOOKUP(F450,需要的包数!C:D,2,FALSE)</f>
        <v>2</v>
      </c>
      <c r="F450" s="9" t="str">
        <f t="shared" si="28"/>
        <v>普外科器械胃肠包（64件）</v>
      </c>
      <c r="G450" s="9">
        <f t="shared" si="29"/>
        <v>4</v>
      </c>
      <c r="H450" s="9">
        <f>COUNTIF(需要的包数!$C$2:$C$67,包明细!F450)</f>
        <v>1</v>
      </c>
    </row>
    <row r="451" spans="1:8">
      <c r="A451" t="s">
        <v>19</v>
      </c>
      <c r="B451" t="s">
        <v>29</v>
      </c>
      <c r="C451" t="s">
        <v>158</v>
      </c>
      <c r="D451">
        <v>3</v>
      </c>
      <c r="E451" s="9">
        <f>VLOOKUP(F451,需要的包数!C:D,2,FALSE)</f>
        <v>2</v>
      </c>
      <c r="F451" t="str">
        <f t="shared" si="28"/>
        <v>骨科器械骨折包（50件）</v>
      </c>
      <c r="G451">
        <f t="shared" si="29"/>
        <v>6</v>
      </c>
      <c r="H451" s="9">
        <f>COUNTIF(需要的包数!$C$2:$C$67,包明细!F451)</f>
        <v>1</v>
      </c>
    </row>
    <row r="452" spans="1:8">
      <c r="A452" t="s">
        <v>19</v>
      </c>
      <c r="B452" t="s">
        <v>29</v>
      </c>
      <c r="C452" t="s">
        <v>120</v>
      </c>
      <c r="D452">
        <v>2</v>
      </c>
      <c r="E452" s="9">
        <f>VLOOKUP(F452,需要的包数!C:D,2,FALSE)</f>
        <v>2</v>
      </c>
      <c r="F452" t="str">
        <f t="shared" si="28"/>
        <v>骨科器械骨折包（50件）</v>
      </c>
      <c r="G452">
        <f t="shared" si="29"/>
        <v>4</v>
      </c>
      <c r="H452" s="9">
        <f>COUNTIF(需要的包数!$C$2:$C$67,包明细!F452)</f>
        <v>1</v>
      </c>
    </row>
    <row r="453" spans="1:8">
      <c r="A453" t="s">
        <v>19</v>
      </c>
      <c r="B453" t="s">
        <v>29</v>
      </c>
      <c r="C453" t="s">
        <v>311</v>
      </c>
      <c r="D453">
        <v>1</v>
      </c>
      <c r="E453" s="9">
        <f>VLOOKUP(F453,需要的包数!C:D,2,FALSE)</f>
        <v>2</v>
      </c>
      <c r="F453" t="str">
        <f t="shared" si="28"/>
        <v>骨科器械骨折包（50件）</v>
      </c>
      <c r="G453">
        <f t="shared" si="29"/>
        <v>2</v>
      </c>
      <c r="H453" s="9">
        <f>COUNTIF(需要的包数!$C$2:$C$67,包明细!F453)</f>
        <v>1</v>
      </c>
    </row>
    <row r="454" spans="1:8">
      <c r="A454" t="s">
        <v>19</v>
      </c>
      <c r="B454" t="s">
        <v>29</v>
      </c>
      <c r="C454" t="s">
        <v>262</v>
      </c>
      <c r="D454">
        <v>1</v>
      </c>
      <c r="E454" s="9">
        <f>VLOOKUP(F454,需要的包数!C:D,2,FALSE)</f>
        <v>2</v>
      </c>
      <c r="F454" t="str">
        <f t="shared" si="28"/>
        <v>骨科器械骨折包（50件）</v>
      </c>
      <c r="G454">
        <f t="shared" si="29"/>
        <v>2</v>
      </c>
      <c r="H454" s="9">
        <f>COUNTIF(需要的包数!$C$2:$C$67,包明细!F454)</f>
        <v>1</v>
      </c>
    </row>
    <row r="455" spans="1:8">
      <c r="A455" s="9" t="s">
        <v>82</v>
      </c>
      <c r="B455" s="9" t="s">
        <v>83</v>
      </c>
      <c r="C455" s="9" t="s">
        <v>134</v>
      </c>
      <c r="D455" s="9">
        <v>1</v>
      </c>
      <c r="E455" s="9">
        <f>VLOOKUP(F455,需要的包数!C:D,2,FALSE)</f>
        <v>2</v>
      </c>
      <c r="F455" s="9" t="str">
        <f t="shared" si="28"/>
        <v>血管外科器械大隐静脉包（32件）</v>
      </c>
      <c r="G455" s="9">
        <f t="shared" si="29"/>
        <v>2</v>
      </c>
      <c r="H455" s="9">
        <f>COUNTIF(需要的包数!$C$2:$C$67,包明细!F455)</f>
        <v>1</v>
      </c>
    </row>
    <row r="456" spans="1:8">
      <c r="A456" t="s">
        <v>19</v>
      </c>
      <c r="B456" t="s">
        <v>29</v>
      </c>
      <c r="C456" t="s">
        <v>324</v>
      </c>
      <c r="D456">
        <v>1</v>
      </c>
      <c r="E456" s="9">
        <f>VLOOKUP(F456,需要的包数!C:D,2,FALSE)</f>
        <v>2</v>
      </c>
      <c r="F456" t="str">
        <f t="shared" si="28"/>
        <v>骨科器械骨折包（50件）</v>
      </c>
      <c r="G456">
        <f t="shared" si="29"/>
        <v>2</v>
      </c>
      <c r="H456" s="9">
        <f>COUNTIF(需要的包数!$C$2:$C$67,包明细!F456)</f>
        <v>1</v>
      </c>
    </row>
    <row r="457" spans="1:8">
      <c r="A457" t="s">
        <v>19</v>
      </c>
      <c r="B457" t="s">
        <v>29</v>
      </c>
      <c r="C457" t="s">
        <v>314</v>
      </c>
      <c r="D457">
        <v>1</v>
      </c>
      <c r="E457" s="9">
        <f>VLOOKUP(F457,需要的包数!C:D,2,FALSE)</f>
        <v>2</v>
      </c>
      <c r="F457" t="str">
        <f t="shared" si="28"/>
        <v>骨科器械骨折包（50件）</v>
      </c>
      <c r="G457">
        <f t="shared" si="29"/>
        <v>2</v>
      </c>
      <c r="H457" s="9">
        <f>COUNTIF(需要的包数!$C$2:$C$67,包明细!F457)</f>
        <v>1</v>
      </c>
    </row>
    <row r="458" spans="1:8">
      <c r="A458" s="9" t="s">
        <v>73</v>
      </c>
      <c r="B458" s="9" t="s">
        <v>74</v>
      </c>
      <c r="C458" s="9" t="s">
        <v>346</v>
      </c>
      <c r="D458" s="9">
        <v>2</v>
      </c>
      <c r="E458" s="9">
        <f>VLOOKUP(F458,需要的包数!C:D,2,FALSE)</f>
        <v>1</v>
      </c>
      <c r="F458" s="9" t="str">
        <f t="shared" si="28"/>
        <v>肾内科器械A-V包（28件）</v>
      </c>
      <c r="G458" s="9">
        <f t="shared" si="29"/>
        <v>2</v>
      </c>
      <c r="H458" s="9">
        <f>COUNTIF(需要的包数!$C$2:$C$67,包明细!F458)</f>
        <v>1</v>
      </c>
    </row>
    <row r="459" spans="1:8">
      <c r="A459" s="9" t="s">
        <v>54</v>
      </c>
      <c r="B459" s="9" t="s">
        <v>66</v>
      </c>
      <c r="C459" s="9" t="s">
        <v>350</v>
      </c>
      <c r="D459" s="9">
        <v>6</v>
      </c>
      <c r="E459" s="9">
        <f>VLOOKUP(F459,需要的包数!C:D,2,FALSE)</f>
        <v>2</v>
      </c>
      <c r="F459" s="9" t="str">
        <f t="shared" si="28"/>
        <v>普外科器械胃肠包（64件）</v>
      </c>
      <c r="G459" s="9">
        <f t="shared" si="29"/>
        <v>12</v>
      </c>
      <c r="H459" s="9">
        <f>COUNTIF(需要的包数!$C$2:$C$67,包明细!F459)</f>
        <v>1</v>
      </c>
    </row>
    <row r="460" spans="1:8">
      <c r="A460" t="s">
        <v>19</v>
      </c>
      <c r="B460" t="s">
        <v>29</v>
      </c>
      <c r="C460" t="s">
        <v>268</v>
      </c>
      <c r="D460">
        <v>2</v>
      </c>
      <c r="E460" s="9">
        <f>VLOOKUP(F460,需要的包数!C:D,2,FALSE)</f>
        <v>2</v>
      </c>
      <c r="F460" t="str">
        <f t="shared" si="28"/>
        <v>骨科器械骨折包（50件）</v>
      </c>
      <c r="G460">
        <f t="shared" si="29"/>
        <v>4</v>
      </c>
      <c r="H460" s="9">
        <f>COUNTIF(需要的包数!$C$2:$C$67,包明细!F460)</f>
        <v>1</v>
      </c>
    </row>
    <row r="461" spans="1:8">
      <c r="A461" s="9" t="s">
        <v>8</v>
      </c>
      <c r="B461" s="9" t="s">
        <v>13</v>
      </c>
      <c r="C461" s="9" t="s">
        <v>295</v>
      </c>
      <c r="D461" s="9">
        <v>2</v>
      </c>
      <c r="E461" s="9">
        <f>VLOOKUP(F461,需要的包数!C:D,2,FALSE)</f>
        <v>2</v>
      </c>
      <c r="F461" s="9" t="str">
        <f t="shared" si="28"/>
        <v>妇科器械阴道拉钩（2件）</v>
      </c>
      <c r="G461" s="9">
        <f t="shared" si="29"/>
        <v>4</v>
      </c>
      <c r="H461" s="9">
        <f>COUNTIF(需要的包数!$C$2:$C$67,包明细!F461)</f>
        <v>1</v>
      </c>
    </row>
    <row r="462" spans="1:8">
      <c r="A462" t="s">
        <v>19</v>
      </c>
      <c r="B462" t="s">
        <v>29</v>
      </c>
      <c r="C462" t="s">
        <v>196</v>
      </c>
      <c r="D462">
        <v>1</v>
      </c>
      <c r="E462" s="9">
        <f>VLOOKUP(F462,需要的包数!C:D,2,FALSE)</f>
        <v>2</v>
      </c>
      <c r="F462" t="str">
        <f t="shared" si="28"/>
        <v>骨科器械骨折包（50件）</v>
      </c>
      <c r="G462">
        <f t="shared" si="29"/>
        <v>2</v>
      </c>
      <c r="H462" s="9">
        <f>COUNTIF(需要的包数!$C$2:$C$67,包明细!F462)</f>
        <v>1</v>
      </c>
    </row>
    <row r="463" spans="1:8">
      <c r="A463" t="s">
        <v>19</v>
      </c>
      <c r="B463" t="s">
        <v>29</v>
      </c>
      <c r="C463" t="s">
        <v>187</v>
      </c>
      <c r="D463">
        <v>1</v>
      </c>
      <c r="E463" s="9">
        <f>VLOOKUP(F463,需要的包数!C:D,2,FALSE)</f>
        <v>2</v>
      </c>
      <c r="F463" t="str">
        <f t="shared" si="28"/>
        <v>骨科器械骨折包（50件）</v>
      </c>
      <c r="G463">
        <f t="shared" si="29"/>
        <v>2</v>
      </c>
      <c r="H463" s="9">
        <f>COUNTIF(需要的包数!$C$2:$C$67,包明细!F463)</f>
        <v>1</v>
      </c>
    </row>
    <row r="464" spans="1:8">
      <c r="A464" t="s">
        <v>19</v>
      </c>
      <c r="B464" t="s">
        <v>29</v>
      </c>
      <c r="C464" t="s">
        <v>123</v>
      </c>
      <c r="D464">
        <v>1</v>
      </c>
      <c r="E464" s="9">
        <f>VLOOKUP(F464,需要的包数!C:D,2,FALSE)</f>
        <v>2</v>
      </c>
      <c r="F464" t="str">
        <f t="shared" si="28"/>
        <v>骨科器械骨折包（50件）</v>
      </c>
      <c r="G464">
        <f t="shared" si="29"/>
        <v>2</v>
      </c>
      <c r="H464" s="9">
        <f>COUNTIF(需要的包数!$C$2:$C$67,包明细!F464)</f>
        <v>1</v>
      </c>
    </row>
    <row r="465" spans="1:8">
      <c r="A465" t="s">
        <v>19</v>
      </c>
      <c r="B465" t="s">
        <v>29</v>
      </c>
      <c r="C465" t="s">
        <v>239</v>
      </c>
      <c r="D465">
        <v>1</v>
      </c>
      <c r="E465" s="9">
        <f>VLOOKUP(F465,需要的包数!C:D,2,FALSE)</f>
        <v>2</v>
      </c>
      <c r="F465" t="str">
        <f t="shared" si="28"/>
        <v>骨科器械骨折包（50件）</v>
      </c>
      <c r="G465">
        <f t="shared" si="29"/>
        <v>2</v>
      </c>
      <c r="H465" s="9">
        <f>COUNTIF(需要的包数!$C$2:$C$67,包明细!F465)</f>
        <v>1</v>
      </c>
    </row>
    <row r="466" spans="1:8">
      <c r="A466" t="s">
        <v>19</v>
      </c>
      <c r="B466" t="s">
        <v>29</v>
      </c>
      <c r="C466" t="s">
        <v>114</v>
      </c>
      <c r="D466">
        <v>1</v>
      </c>
      <c r="E466" s="9">
        <f>VLOOKUP(F466,需要的包数!C:D,2,FALSE)</f>
        <v>2</v>
      </c>
      <c r="F466" t="str">
        <f t="shared" si="28"/>
        <v>骨科器械骨折包（50件）</v>
      </c>
      <c r="G466">
        <f t="shared" si="29"/>
        <v>2</v>
      </c>
      <c r="H466" s="9">
        <f>COUNTIF(需要的包数!$C$2:$C$67,包明细!F466)</f>
        <v>1</v>
      </c>
    </row>
    <row r="467" spans="1:8">
      <c r="A467" s="9" t="s">
        <v>19</v>
      </c>
      <c r="B467" s="9" t="s">
        <v>37</v>
      </c>
      <c r="C467" s="9" t="s">
        <v>286</v>
      </c>
      <c r="D467" s="9">
        <v>2</v>
      </c>
      <c r="E467" s="9">
        <f>VLOOKUP(F467,需要的包数!C:D,2,FALSE)</f>
        <v>1</v>
      </c>
      <c r="F467" s="9" t="str">
        <f t="shared" si="28"/>
        <v>骨科器械腰椎取内固定包（36件）</v>
      </c>
      <c r="G467" s="9">
        <f t="shared" si="29"/>
        <v>2</v>
      </c>
      <c r="H467" s="9">
        <f>COUNTIF(需要的包数!$C$2:$C$67,包明细!F467)</f>
        <v>1</v>
      </c>
    </row>
    <row r="468" spans="1:8">
      <c r="A468" t="s">
        <v>43</v>
      </c>
      <c r="B468" t="s">
        <v>44</v>
      </c>
      <c r="C468" t="s">
        <v>184</v>
      </c>
      <c r="D468">
        <v>4</v>
      </c>
      <c r="E468" s="9">
        <f>VLOOKUP(F468,需要的包数!C:D,2,FALSE)</f>
        <v>1</v>
      </c>
      <c r="F468" t="str">
        <f t="shared" si="28"/>
        <v>口腔科器械口腔包（37件）</v>
      </c>
      <c r="G468">
        <f t="shared" si="29"/>
        <v>4</v>
      </c>
      <c r="H468" s="9">
        <f>COUNTIF(需要的包数!$C$2:$C$67,包明细!F468)</f>
        <v>1</v>
      </c>
    </row>
    <row r="469" spans="1:8">
      <c r="A469" s="9" t="s">
        <v>54</v>
      </c>
      <c r="B469" s="9" t="s">
        <v>64</v>
      </c>
      <c r="C469" s="9" t="s">
        <v>348</v>
      </c>
      <c r="D469" s="9">
        <v>2</v>
      </c>
      <c r="E469" s="9">
        <f>VLOOKUP(F469,需要的包数!C:D,2,FALSE)</f>
        <v>2</v>
      </c>
      <c r="F469" s="9" t="str">
        <f t="shared" si="28"/>
        <v>普外科器械疝气包（38件）</v>
      </c>
      <c r="G469" s="9">
        <f t="shared" si="29"/>
        <v>4</v>
      </c>
      <c r="H469" s="9">
        <f>COUNTIF(需要的包数!$C$2:$C$67,包明细!F469)</f>
        <v>1</v>
      </c>
    </row>
    <row r="470" spans="1:8">
      <c r="A470" s="9" t="s">
        <v>19</v>
      </c>
      <c r="B470" s="9" t="s">
        <v>34</v>
      </c>
      <c r="C470" s="9" t="s">
        <v>104</v>
      </c>
      <c r="D470" s="9">
        <v>4</v>
      </c>
      <c r="E470" s="9">
        <f>VLOOKUP(F470,需要的包数!C:D,2,FALSE)</f>
        <v>2</v>
      </c>
      <c r="F470" s="9" t="str">
        <f t="shared" si="28"/>
        <v>骨科器械内固定取出包（42件）</v>
      </c>
      <c r="G470" s="9">
        <f t="shared" si="29"/>
        <v>8</v>
      </c>
      <c r="H470" s="9">
        <f>COUNTIF(需要的包数!$C$2:$C$67,包明细!F470)</f>
        <v>1</v>
      </c>
    </row>
    <row r="471" spans="1:8">
      <c r="A471" t="s">
        <v>43</v>
      </c>
      <c r="B471" t="s">
        <v>44</v>
      </c>
      <c r="C471" t="s">
        <v>155</v>
      </c>
      <c r="D471">
        <v>3</v>
      </c>
      <c r="E471" s="9">
        <f>VLOOKUP(F471,需要的包数!C:D,2,FALSE)</f>
        <v>1</v>
      </c>
      <c r="F471" t="str">
        <f t="shared" si="28"/>
        <v>口腔科器械口腔包（37件）</v>
      </c>
      <c r="G471">
        <f t="shared" si="29"/>
        <v>3</v>
      </c>
      <c r="H471" s="9">
        <f>COUNTIF(需要的包数!$C$2:$C$67,包明细!F471)</f>
        <v>1</v>
      </c>
    </row>
    <row r="472" spans="1:8">
      <c r="A472" t="s">
        <v>43</v>
      </c>
      <c r="B472" t="s">
        <v>44</v>
      </c>
      <c r="C472" t="s">
        <v>314</v>
      </c>
      <c r="D472">
        <v>2</v>
      </c>
      <c r="E472" s="9">
        <f>VLOOKUP(F472,需要的包数!C:D,2,FALSE)</f>
        <v>1</v>
      </c>
      <c r="F472" t="str">
        <f t="shared" si="28"/>
        <v>口腔科器械口腔包（37件）</v>
      </c>
      <c r="G472">
        <f t="shared" si="29"/>
        <v>2</v>
      </c>
      <c r="H472" s="9">
        <f>COUNTIF(需要的包数!$C$2:$C$67,包明细!F472)</f>
        <v>1</v>
      </c>
    </row>
    <row r="473" spans="1:8">
      <c r="A473" t="s">
        <v>43</v>
      </c>
      <c r="B473" t="s">
        <v>44</v>
      </c>
      <c r="C473" t="s">
        <v>163</v>
      </c>
      <c r="D473">
        <v>3</v>
      </c>
      <c r="E473" s="9">
        <f>VLOOKUP(F473,需要的包数!C:D,2,FALSE)</f>
        <v>1</v>
      </c>
      <c r="F473" t="str">
        <f t="shared" si="28"/>
        <v>口腔科器械口腔包（37件）</v>
      </c>
      <c r="G473">
        <f t="shared" si="29"/>
        <v>3</v>
      </c>
      <c r="H473" s="9">
        <f>COUNTIF(需要的包数!$C$2:$C$67,包明细!F473)</f>
        <v>1</v>
      </c>
    </row>
    <row r="474" spans="1:8">
      <c r="A474" t="s">
        <v>43</v>
      </c>
      <c r="B474" t="s">
        <v>44</v>
      </c>
      <c r="C474" t="s">
        <v>261</v>
      </c>
      <c r="D474">
        <v>2</v>
      </c>
      <c r="E474" s="9">
        <f>VLOOKUP(F474,需要的包数!C:D,2,FALSE)</f>
        <v>1</v>
      </c>
      <c r="F474" t="str">
        <f t="shared" si="28"/>
        <v>口腔科器械口腔包（37件）</v>
      </c>
      <c r="G474">
        <f t="shared" si="29"/>
        <v>2</v>
      </c>
      <c r="H474" s="9">
        <f>COUNTIF(需要的包数!$C$2:$C$67,包明细!F474)</f>
        <v>1</v>
      </c>
    </row>
    <row r="475" spans="1:8">
      <c r="A475" s="9" t="s">
        <v>54</v>
      </c>
      <c r="B475" s="9" t="s">
        <v>58</v>
      </c>
      <c r="C475" s="9" t="s">
        <v>300</v>
      </c>
      <c r="D475" s="9">
        <v>2</v>
      </c>
      <c r="E475" s="9">
        <f>VLOOKUP(F475,需要的包数!C:D,2,FALSE)</f>
        <v>4</v>
      </c>
      <c r="F475" s="9" t="str">
        <f t="shared" si="28"/>
        <v>普外科器械胆囊包（48件）</v>
      </c>
      <c r="G475" s="9">
        <f t="shared" si="29"/>
        <v>8</v>
      </c>
      <c r="H475" s="9">
        <f>COUNTIF(需要的包数!$C$2:$C$67,包明细!F475)</f>
        <v>1</v>
      </c>
    </row>
    <row r="476" spans="1:8">
      <c r="A476" t="s">
        <v>43</v>
      </c>
      <c r="B476" t="s">
        <v>44</v>
      </c>
      <c r="C476" t="s">
        <v>291</v>
      </c>
      <c r="D476">
        <v>1</v>
      </c>
      <c r="E476" s="9">
        <f>VLOOKUP(F476,需要的包数!C:D,2,FALSE)</f>
        <v>1</v>
      </c>
      <c r="F476" t="str">
        <f t="shared" si="28"/>
        <v>口腔科器械口腔包（37件）</v>
      </c>
      <c r="G476">
        <f t="shared" si="29"/>
        <v>1</v>
      </c>
      <c r="H476" s="9">
        <f>COUNTIF(需要的包数!$C$2:$C$67,包明细!F476)</f>
        <v>1</v>
      </c>
    </row>
    <row r="477" spans="1:8">
      <c r="A477" t="s">
        <v>43</v>
      </c>
      <c r="B477" t="s">
        <v>44</v>
      </c>
      <c r="C477" t="s">
        <v>333</v>
      </c>
      <c r="D477">
        <v>2</v>
      </c>
      <c r="E477" s="9">
        <f>VLOOKUP(F477,需要的包数!C:D,2,FALSE)</f>
        <v>1</v>
      </c>
      <c r="F477" t="str">
        <f t="shared" si="28"/>
        <v>口腔科器械口腔包（37件）</v>
      </c>
      <c r="G477">
        <f t="shared" si="29"/>
        <v>2</v>
      </c>
      <c r="H477" s="9">
        <f>COUNTIF(需要的包数!$C$2:$C$67,包明细!F477)</f>
        <v>1</v>
      </c>
    </row>
    <row r="478" spans="1:8">
      <c r="A478" s="9" t="s">
        <v>19</v>
      </c>
      <c r="B478" s="9" t="s">
        <v>35</v>
      </c>
      <c r="C478" s="9" t="s">
        <v>297</v>
      </c>
      <c r="D478" s="9">
        <v>1</v>
      </c>
      <c r="E478" s="9">
        <f>VLOOKUP(F478,需要的包数!C:D,2,FALSE)</f>
        <v>1</v>
      </c>
      <c r="F478" s="9" t="str">
        <f t="shared" si="28"/>
        <v>骨科器械内固定取出器械（48件）</v>
      </c>
      <c r="G478" s="9">
        <f t="shared" si="29"/>
        <v>1</v>
      </c>
      <c r="H478" s="9">
        <f>COUNTIF(需要的包数!$C$2:$C$67,包明细!F478)</f>
        <v>1</v>
      </c>
    </row>
    <row r="479" spans="1:8">
      <c r="A479" t="s">
        <v>43</v>
      </c>
      <c r="B479" t="s">
        <v>44</v>
      </c>
      <c r="C479" t="s">
        <v>271</v>
      </c>
      <c r="D479">
        <v>1</v>
      </c>
      <c r="E479" s="9">
        <f>VLOOKUP(F479,需要的包数!C:D,2,FALSE)</f>
        <v>1</v>
      </c>
      <c r="F479" t="str">
        <f t="shared" si="28"/>
        <v>口腔科器械口腔包（37件）</v>
      </c>
      <c r="G479">
        <f t="shared" si="29"/>
        <v>1</v>
      </c>
      <c r="H479" s="9">
        <f>COUNTIF(需要的包数!$C$2:$C$67,包明细!F479)</f>
        <v>1</v>
      </c>
    </row>
    <row r="480" spans="1:8">
      <c r="A480" t="s">
        <v>43</v>
      </c>
      <c r="B480" t="s">
        <v>44</v>
      </c>
      <c r="C480" t="s">
        <v>188</v>
      </c>
      <c r="D480">
        <v>1</v>
      </c>
      <c r="E480" s="9">
        <f>VLOOKUP(F480,需要的包数!C:D,2,FALSE)</f>
        <v>1</v>
      </c>
      <c r="F480" t="str">
        <f t="shared" si="28"/>
        <v>口腔科器械口腔包（37件）</v>
      </c>
      <c r="G480">
        <f t="shared" si="29"/>
        <v>1</v>
      </c>
      <c r="H480" s="9">
        <f>COUNTIF(需要的包数!$C$2:$C$67,包明细!F480)</f>
        <v>1</v>
      </c>
    </row>
    <row r="481" spans="1:8">
      <c r="A481" s="9" t="s">
        <v>78</v>
      </c>
      <c r="B481" s="9" t="s">
        <v>81</v>
      </c>
      <c r="C481" s="9" t="s">
        <v>350</v>
      </c>
      <c r="D481" s="9">
        <v>8</v>
      </c>
      <c r="E481" s="9">
        <f>VLOOKUP(F481,需要的包数!C:D,2,FALSE)</f>
        <v>1</v>
      </c>
      <c r="F481" s="9" t="str">
        <f t="shared" si="28"/>
        <v>胸外科器械食道A包（66件）</v>
      </c>
      <c r="G481" s="9">
        <f t="shared" si="29"/>
        <v>8</v>
      </c>
      <c r="H481" s="9">
        <f>COUNTIF(需要的包数!$C$2:$C$67,包明细!F481)</f>
        <v>1</v>
      </c>
    </row>
    <row r="482" spans="1:8">
      <c r="A482" t="s">
        <v>82</v>
      </c>
      <c r="B482" t="s">
        <v>83</v>
      </c>
      <c r="C482" t="s">
        <v>311</v>
      </c>
      <c r="D482">
        <v>1</v>
      </c>
      <c r="E482" s="9">
        <f>VLOOKUP(F482,需要的包数!C:D,2,FALSE)</f>
        <v>2</v>
      </c>
      <c r="F482" t="str">
        <f t="shared" si="28"/>
        <v>血管外科器械大隐静脉包（32件）</v>
      </c>
      <c r="G482">
        <f t="shared" si="29"/>
        <v>2</v>
      </c>
      <c r="H482" s="9">
        <f>COUNTIF(需要的包数!$C$2:$C$67,包明细!F482)</f>
        <v>1</v>
      </c>
    </row>
    <row r="483" spans="1:8">
      <c r="A483" t="s">
        <v>82</v>
      </c>
      <c r="B483" t="s">
        <v>83</v>
      </c>
      <c r="C483" t="s">
        <v>262</v>
      </c>
      <c r="D483">
        <v>1</v>
      </c>
      <c r="E483" s="9">
        <f>VLOOKUP(F483,需要的包数!C:D,2,FALSE)</f>
        <v>2</v>
      </c>
      <c r="F483" t="str">
        <f t="shared" si="28"/>
        <v>血管外科器械大隐静脉包（32件）</v>
      </c>
      <c r="G483">
        <f t="shared" si="29"/>
        <v>2</v>
      </c>
      <c r="H483" s="9">
        <f>COUNTIF(需要的包数!$C$2:$C$67,包明细!F483)</f>
        <v>1</v>
      </c>
    </row>
    <row r="484" spans="1:8">
      <c r="A484" t="s">
        <v>82</v>
      </c>
      <c r="B484" t="s">
        <v>83</v>
      </c>
      <c r="C484" t="s">
        <v>333</v>
      </c>
      <c r="D484">
        <v>2</v>
      </c>
      <c r="E484" s="9">
        <f>VLOOKUP(F484,需要的包数!C:D,2,FALSE)</f>
        <v>2</v>
      </c>
      <c r="F484" t="str">
        <f t="shared" si="28"/>
        <v>血管外科器械大隐静脉包（32件）</v>
      </c>
      <c r="G484">
        <f t="shared" si="29"/>
        <v>4</v>
      </c>
      <c r="H484" s="9">
        <f>COUNTIF(需要的包数!$C$2:$C$67,包明细!F484)</f>
        <v>1</v>
      </c>
    </row>
    <row r="485" spans="1:8">
      <c r="A485" s="9" t="s">
        <v>54</v>
      </c>
      <c r="B485" s="9" t="s">
        <v>68</v>
      </c>
      <c r="C485" s="9" t="s">
        <v>136</v>
      </c>
      <c r="D485" s="9">
        <v>1</v>
      </c>
      <c r="E485" s="9">
        <f>VLOOKUP(F485,需要的包数!C:D,2,FALSE)</f>
        <v>4</v>
      </c>
      <c r="F485" s="9" t="str">
        <f t="shared" si="28"/>
        <v>普外科器械蚊式包（12件）</v>
      </c>
      <c r="G485" s="9">
        <f t="shared" si="29"/>
        <v>4</v>
      </c>
      <c r="H485" s="9">
        <f>COUNTIF(需要的包数!$C$2:$C$67,包明细!F485)</f>
        <v>1</v>
      </c>
    </row>
    <row r="486" spans="1:8">
      <c r="A486" s="9" t="s">
        <v>8</v>
      </c>
      <c r="B486" s="9" t="s">
        <v>12</v>
      </c>
      <c r="C486" s="9" t="s">
        <v>136</v>
      </c>
      <c r="D486" s="9">
        <v>1</v>
      </c>
      <c r="E486" s="9">
        <f>VLOOKUP(F486,需要的包数!C:D,2,FALSE)</f>
        <v>2</v>
      </c>
      <c r="F486" s="9" t="str">
        <f t="shared" si="28"/>
        <v>妇科器械子宫包（48件）</v>
      </c>
      <c r="G486" s="9">
        <f t="shared" si="29"/>
        <v>2</v>
      </c>
      <c r="H486" s="9">
        <f>COUNTIF(需要的包数!$C$2:$C$67,包明细!F486)</f>
        <v>1</v>
      </c>
    </row>
    <row r="487" spans="1:8">
      <c r="A487" s="9" t="s">
        <v>40</v>
      </c>
      <c r="B487" s="9" t="s">
        <v>42</v>
      </c>
      <c r="C487" s="9" t="s">
        <v>314</v>
      </c>
      <c r="D487" s="9">
        <v>1</v>
      </c>
      <c r="E487" s="9">
        <f>VLOOKUP(F487,需要的包数!C:D,2,FALSE)</f>
        <v>2</v>
      </c>
      <c r="F487" s="9" t="str">
        <f t="shared" si="28"/>
        <v>甲乳科器械甲状腺包（37件）</v>
      </c>
      <c r="G487" s="9">
        <f t="shared" si="29"/>
        <v>2</v>
      </c>
      <c r="H487" s="9">
        <f>COUNTIF(需要的包数!$C$2:$C$67,包明细!F487)</f>
        <v>1</v>
      </c>
    </row>
    <row r="488" spans="1:8">
      <c r="A488" t="s">
        <v>82</v>
      </c>
      <c r="B488" t="s">
        <v>83</v>
      </c>
      <c r="C488" t="s">
        <v>121</v>
      </c>
      <c r="D488">
        <v>1</v>
      </c>
      <c r="E488" s="9">
        <f>VLOOKUP(F488,需要的包数!C:D,2,FALSE)</f>
        <v>2</v>
      </c>
      <c r="F488" t="str">
        <f t="shared" si="28"/>
        <v>血管外科器械大隐静脉包（32件）</v>
      </c>
      <c r="G488">
        <f t="shared" si="29"/>
        <v>2</v>
      </c>
      <c r="H488" s="9">
        <f>COUNTIF(需要的包数!$C$2:$C$67,包明细!F488)</f>
        <v>1</v>
      </c>
    </row>
    <row r="489" spans="1:8">
      <c r="A489" s="9" t="s">
        <v>19</v>
      </c>
      <c r="B489" s="9" t="s">
        <v>37</v>
      </c>
      <c r="C489" s="9" t="s">
        <v>104</v>
      </c>
      <c r="D489" s="9">
        <v>4</v>
      </c>
      <c r="E489" s="9">
        <f>VLOOKUP(F489,需要的包数!C:D,2,FALSE)</f>
        <v>1</v>
      </c>
      <c r="F489" s="9" t="str">
        <f t="shared" si="28"/>
        <v>骨科器械腰椎取内固定包（36件）</v>
      </c>
      <c r="G489" s="9">
        <f t="shared" si="29"/>
        <v>4</v>
      </c>
      <c r="H489" s="9">
        <f>COUNTIF(需要的包数!$C$2:$C$67,包明细!F489)</f>
        <v>1</v>
      </c>
    </row>
    <row r="490" spans="1:8">
      <c r="A490" s="9" t="s">
        <v>19</v>
      </c>
      <c r="B490" s="9" t="s">
        <v>29</v>
      </c>
      <c r="C490" s="9" t="s">
        <v>286</v>
      </c>
      <c r="D490" s="9">
        <v>2</v>
      </c>
      <c r="E490" s="9">
        <f>VLOOKUP(F490,需要的包数!C:D,2,FALSE)</f>
        <v>2</v>
      </c>
      <c r="F490" s="9" t="str">
        <f t="shared" ref="F490:F531" si="30">A490&amp;B490</f>
        <v>骨科器械骨折包（50件）</v>
      </c>
      <c r="G490" s="9">
        <f t="shared" ref="G490:G531" si="31">E490*D490</f>
        <v>4</v>
      </c>
      <c r="H490" s="9">
        <f>COUNTIF(需要的包数!$C$2:$C$67,包明细!F490)</f>
        <v>1</v>
      </c>
    </row>
    <row r="491" spans="1:8">
      <c r="A491" s="9" t="s">
        <v>78</v>
      </c>
      <c r="B491" s="9" t="s">
        <v>81</v>
      </c>
      <c r="C491" s="9" t="s">
        <v>286</v>
      </c>
      <c r="D491" s="9">
        <v>8</v>
      </c>
      <c r="E491" s="9">
        <f>VLOOKUP(F491,需要的包数!C:D,2,FALSE)</f>
        <v>1</v>
      </c>
      <c r="F491" s="9" t="str">
        <f t="shared" si="30"/>
        <v>胸外科器械食道A包（66件）</v>
      </c>
      <c r="G491" s="9">
        <f t="shared" si="31"/>
        <v>8</v>
      </c>
      <c r="H491" s="9">
        <f>COUNTIF(需要的包数!$C$2:$C$67,包明细!F491)</f>
        <v>1</v>
      </c>
    </row>
    <row r="492" spans="1:8">
      <c r="A492" s="9" t="s">
        <v>54</v>
      </c>
      <c r="B492" s="9" t="s">
        <v>63</v>
      </c>
      <c r="C492" s="9" t="s">
        <v>348</v>
      </c>
      <c r="D492" s="9">
        <v>1</v>
      </c>
      <c r="E492" s="9">
        <f>VLOOKUP(F492,需要的包数!C:D,2,FALSE)</f>
        <v>4</v>
      </c>
      <c r="F492" s="9" t="str">
        <f t="shared" si="30"/>
        <v>普外科器械清创包（17件）</v>
      </c>
      <c r="G492" s="9">
        <f t="shared" si="31"/>
        <v>4</v>
      </c>
      <c r="H492" s="9">
        <f>COUNTIF(需要的包数!$C$2:$C$67,包明细!F492)</f>
        <v>1</v>
      </c>
    </row>
    <row r="493" spans="1:8">
      <c r="A493" t="s">
        <v>82</v>
      </c>
      <c r="B493" t="s">
        <v>83</v>
      </c>
      <c r="C493" t="s">
        <v>184</v>
      </c>
      <c r="D493">
        <v>2</v>
      </c>
      <c r="E493" s="9">
        <f>VLOOKUP(F493,需要的包数!C:D,2,FALSE)</f>
        <v>2</v>
      </c>
      <c r="F493" t="str">
        <f t="shared" si="30"/>
        <v>血管外科器械大隐静脉包（32件）</v>
      </c>
      <c r="G493">
        <f t="shared" si="31"/>
        <v>4</v>
      </c>
      <c r="H493" s="9">
        <f>COUNTIF(需要的包数!$C$2:$C$67,包明细!F493)</f>
        <v>1</v>
      </c>
    </row>
    <row r="494" spans="1:8">
      <c r="A494" t="s">
        <v>78</v>
      </c>
      <c r="B494" t="s">
        <v>81</v>
      </c>
      <c r="C494" t="s">
        <v>131</v>
      </c>
      <c r="D494">
        <v>2</v>
      </c>
      <c r="E494" s="9">
        <f>VLOOKUP(F494,需要的包数!C:D,2,FALSE)</f>
        <v>1</v>
      </c>
      <c r="F494" t="str">
        <f t="shared" si="30"/>
        <v>胸外科器械食道A包（66件）</v>
      </c>
      <c r="G494">
        <f t="shared" si="31"/>
        <v>2</v>
      </c>
      <c r="H494" s="9">
        <f>COUNTIF(需要的包数!$C$2:$C$67,包明细!F494)</f>
        <v>1</v>
      </c>
    </row>
    <row r="495" spans="1:8">
      <c r="A495" t="s">
        <v>78</v>
      </c>
      <c r="B495" t="s">
        <v>81</v>
      </c>
      <c r="C495" t="s">
        <v>276</v>
      </c>
      <c r="D495">
        <v>2</v>
      </c>
      <c r="E495" s="9">
        <f>VLOOKUP(F495,需要的包数!C:D,2,FALSE)</f>
        <v>1</v>
      </c>
      <c r="F495" t="str">
        <f t="shared" si="30"/>
        <v>胸外科器械食道A包（66件）</v>
      </c>
      <c r="G495">
        <f t="shared" si="31"/>
        <v>2</v>
      </c>
      <c r="H495" s="9">
        <f>COUNTIF(需要的包数!$C$2:$C$67,包明细!F495)</f>
        <v>1</v>
      </c>
    </row>
    <row r="496" spans="1:8">
      <c r="A496" t="s">
        <v>78</v>
      </c>
      <c r="B496" t="s">
        <v>81</v>
      </c>
      <c r="C496" t="s">
        <v>320</v>
      </c>
      <c r="D496">
        <v>2</v>
      </c>
      <c r="E496" s="9">
        <f>VLOOKUP(F496,需要的包数!C:D,2,FALSE)</f>
        <v>1</v>
      </c>
      <c r="F496" t="str">
        <f t="shared" si="30"/>
        <v>胸外科器械食道A包（66件）</v>
      </c>
      <c r="G496">
        <f t="shared" si="31"/>
        <v>2</v>
      </c>
      <c r="H496" s="9">
        <f>COUNTIF(需要的包数!$C$2:$C$67,包明细!F496)</f>
        <v>1</v>
      </c>
    </row>
    <row r="497" spans="1:8">
      <c r="A497" s="9" t="s">
        <v>47</v>
      </c>
      <c r="B497" s="9" t="s">
        <v>52</v>
      </c>
      <c r="C497" s="9" t="s">
        <v>314</v>
      </c>
      <c r="D497" s="9">
        <v>1</v>
      </c>
      <c r="E497" s="9">
        <f>VLOOKUP(F497,需要的包数!C:D,2,FALSE)</f>
        <v>1</v>
      </c>
      <c r="F497" s="9" t="str">
        <f t="shared" si="30"/>
        <v>脑外科器械气切包（12件）</v>
      </c>
      <c r="G497" s="9">
        <f t="shared" si="31"/>
        <v>1</v>
      </c>
      <c r="H497" s="9">
        <f>COUNTIF(需要的包数!$C$2:$C$67,包明细!F497)</f>
        <v>1</v>
      </c>
    </row>
    <row r="498" spans="1:8">
      <c r="A498" s="9" t="s">
        <v>19</v>
      </c>
      <c r="B498" s="9" t="s">
        <v>27</v>
      </c>
      <c r="C498" s="9" t="s">
        <v>314</v>
      </c>
      <c r="D498" s="9">
        <v>1</v>
      </c>
      <c r="E498" s="9">
        <f>VLOOKUP(F498,需要的包数!C:D,2,FALSE)</f>
        <v>1</v>
      </c>
      <c r="F498" s="9" t="str">
        <f t="shared" si="30"/>
        <v>骨科器械骨科微型器械（23件）</v>
      </c>
      <c r="G498" s="9">
        <f t="shared" si="31"/>
        <v>1</v>
      </c>
      <c r="H498" s="9">
        <f>COUNTIF(需要的包数!$C$2:$C$67,包明细!F498)</f>
        <v>1</v>
      </c>
    </row>
    <row r="499" spans="1:8">
      <c r="A499" t="s">
        <v>78</v>
      </c>
      <c r="B499" t="s">
        <v>81</v>
      </c>
      <c r="C499" t="s">
        <v>317</v>
      </c>
      <c r="D499">
        <v>2</v>
      </c>
      <c r="E499" s="9">
        <f>VLOOKUP(F499,需要的包数!C:D,2,FALSE)</f>
        <v>1</v>
      </c>
      <c r="F499" t="str">
        <f t="shared" si="30"/>
        <v>胸外科器械食道A包（66件）</v>
      </c>
      <c r="G499">
        <f t="shared" si="31"/>
        <v>2</v>
      </c>
      <c r="H499" s="9">
        <f>COUNTIF(需要的包数!$C$2:$C$67,包明细!F499)</f>
        <v>1</v>
      </c>
    </row>
    <row r="500" spans="1:8">
      <c r="A500" s="9" t="s">
        <v>54</v>
      </c>
      <c r="B500" s="9" t="s">
        <v>62</v>
      </c>
      <c r="C500" s="9" t="s">
        <v>318</v>
      </c>
      <c r="D500" s="9">
        <v>4</v>
      </c>
      <c r="E500" s="9">
        <f>VLOOKUP(F500,需要的包数!C:D,2,FALSE)</f>
        <v>2</v>
      </c>
      <c r="F500" s="9" t="str">
        <f t="shared" si="30"/>
        <v>普外科器械剖腹包（62件）</v>
      </c>
      <c r="G500" s="9">
        <f t="shared" si="31"/>
        <v>8</v>
      </c>
      <c r="H500" s="9">
        <f>COUNTIF(需要的包数!$C$2:$C$67,包明细!F500)</f>
        <v>1</v>
      </c>
    </row>
    <row r="501" spans="1:8">
      <c r="A501" s="9" t="s">
        <v>54</v>
      </c>
      <c r="B501" s="9" t="s">
        <v>58</v>
      </c>
      <c r="C501" s="9" t="s">
        <v>318</v>
      </c>
      <c r="D501" s="9">
        <v>4</v>
      </c>
      <c r="E501" s="9">
        <f>VLOOKUP(F501,需要的包数!C:D,2,FALSE)</f>
        <v>4</v>
      </c>
      <c r="F501" s="9" t="str">
        <f t="shared" si="30"/>
        <v>普外科器械胆囊包（48件）</v>
      </c>
      <c r="G501" s="9">
        <f t="shared" si="31"/>
        <v>16</v>
      </c>
      <c r="H501" s="9">
        <f>COUNTIF(需要的包数!$C$2:$C$67,包明细!F501)</f>
        <v>1</v>
      </c>
    </row>
    <row r="502" spans="1:8">
      <c r="A502" s="9" t="s">
        <v>54</v>
      </c>
      <c r="B502" s="9" t="s">
        <v>66</v>
      </c>
      <c r="C502" s="9" t="s">
        <v>318</v>
      </c>
      <c r="D502" s="9">
        <v>4</v>
      </c>
      <c r="E502" s="9">
        <f>VLOOKUP(F502,需要的包数!C:D,2,FALSE)</f>
        <v>2</v>
      </c>
      <c r="F502" s="9" t="str">
        <f t="shared" si="30"/>
        <v>普外科器械胃肠包（64件）</v>
      </c>
      <c r="G502" s="9">
        <f t="shared" si="31"/>
        <v>8</v>
      </c>
      <c r="H502" s="9">
        <f>COUNTIF(需要的包数!$C$2:$C$67,包明细!F502)</f>
        <v>1</v>
      </c>
    </row>
    <row r="503" spans="1:8">
      <c r="A503" t="s">
        <v>78</v>
      </c>
      <c r="B503" t="s">
        <v>81</v>
      </c>
      <c r="C503" t="s">
        <v>184</v>
      </c>
      <c r="D503">
        <v>4</v>
      </c>
      <c r="E503" s="9">
        <f>VLOOKUP(F503,需要的包数!C:D,2,FALSE)</f>
        <v>1</v>
      </c>
      <c r="F503" t="str">
        <f t="shared" si="30"/>
        <v>胸外科器械食道A包（66件）</v>
      </c>
      <c r="G503">
        <f t="shared" si="31"/>
        <v>4</v>
      </c>
      <c r="H503" s="9">
        <f>COUNTIF(需要的包数!$C$2:$C$67,包明细!F503)</f>
        <v>1</v>
      </c>
    </row>
    <row r="504" spans="1:8">
      <c r="A504" s="9" t="s">
        <v>54</v>
      </c>
      <c r="B504" s="9" t="s">
        <v>66</v>
      </c>
      <c r="C504" s="9" t="s">
        <v>300</v>
      </c>
      <c r="D504" s="9">
        <v>2</v>
      </c>
      <c r="E504" s="9">
        <f>VLOOKUP(F504,需要的包数!C:D,2,FALSE)</f>
        <v>2</v>
      </c>
      <c r="F504" s="9" t="str">
        <f t="shared" si="30"/>
        <v>普外科器械胃肠包（64件）</v>
      </c>
      <c r="G504" s="9">
        <f t="shared" si="31"/>
        <v>4</v>
      </c>
      <c r="H504" s="9">
        <f>COUNTIF(需要的包数!$C$2:$C$67,包明细!F504)</f>
        <v>1</v>
      </c>
    </row>
    <row r="505" spans="1:8">
      <c r="A505" s="9" t="s">
        <v>82</v>
      </c>
      <c r="B505" s="9" t="s">
        <v>83</v>
      </c>
      <c r="C505" s="9" t="s">
        <v>314</v>
      </c>
      <c r="D505" s="9">
        <v>1</v>
      </c>
      <c r="E505" s="9">
        <f>VLOOKUP(F505,需要的包数!C:D,2,FALSE)</f>
        <v>2</v>
      </c>
      <c r="F505" s="9" t="str">
        <f t="shared" si="30"/>
        <v>血管外科器械大隐静脉包（32件）</v>
      </c>
      <c r="G505" s="9">
        <f t="shared" si="31"/>
        <v>2</v>
      </c>
      <c r="H505" s="9">
        <f>COUNTIF(需要的包数!$C$2:$C$67,包明细!F505)</f>
        <v>1</v>
      </c>
    </row>
    <row r="506" spans="1:8">
      <c r="A506" t="s">
        <v>78</v>
      </c>
      <c r="B506" t="s">
        <v>81</v>
      </c>
      <c r="C506" t="s">
        <v>259</v>
      </c>
      <c r="D506">
        <v>1</v>
      </c>
      <c r="E506" s="9">
        <f>VLOOKUP(F506,需要的包数!C:D,2,FALSE)</f>
        <v>1</v>
      </c>
      <c r="F506" t="str">
        <f t="shared" si="30"/>
        <v>胸外科器械食道A包（66件）</v>
      </c>
      <c r="G506">
        <f t="shared" si="31"/>
        <v>1</v>
      </c>
      <c r="H506" s="9">
        <f>COUNTIF(需要的包数!$C$2:$C$67,包明细!F506)</f>
        <v>1</v>
      </c>
    </row>
    <row r="507" spans="1:8">
      <c r="A507" t="s">
        <v>78</v>
      </c>
      <c r="B507" t="s">
        <v>81</v>
      </c>
      <c r="C507" t="s">
        <v>280</v>
      </c>
      <c r="D507">
        <v>2</v>
      </c>
      <c r="E507" s="9">
        <f>VLOOKUP(F507,需要的包数!C:D,2,FALSE)</f>
        <v>1</v>
      </c>
      <c r="F507" t="str">
        <f t="shared" si="30"/>
        <v>胸外科器械食道A包（66件）</v>
      </c>
      <c r="G507">
        <f t="shared" si="31"/>
        <v>2</v>
      </c>
      <c r="H507" s="9">
        <f>COUNTIF(需要的包数!$C$2:$C$67,包明细!F507)</f>
        <v>1</v>
      </c>
    </row>
    <row r="508" spans="1:8">
      <c r="A508" s="9" t="s">
        <v>45</v>
      </c>
      <c r="B508" s="9" t="s">
        <v>46</v>
      </c>
      <c r="C508" s="9" t="s">
        <v>136</v>
      </c>
      <c r="D508" s="9">
        <v>1</v>
      </c>
      <c r="E508" s="9">
        <f>VLOOKUP(F508,需要的包数!C:D,2,FALSE)</f>
        <v>4</v>
      </c>
      <c r="F508" s="9" t="str">
        <f t="shared" si="30"/>
        <v>泌尿外科器械电切包（6件）</v>
      </c>
      <c r="G508" s="9">
        <f t="shared" si="31"/>
        <v>4</v>
      </c>
      <c r="H508" s="9">
        <f>COUNTIF(需要的包数!$C$2:$C$67,包明细!F508)</f>
        <v>1</v>
      </c>
    </row>
    <row r="509" spans="1:8">
      <c r="A509" s="9" t="s">
        <v>5</v>
      </c>
      <c r="B509" s="9" t="s">
        <v>6</v>
      </c>
      <c r="C509" s="9" t="s">
        <v>348</v>
      </c>
      <c r="D509" s="9">
        <v>2</v>
      </c>
      <c r="E509" s="9">
        <f>VLOOKUP(F509,需要的包数!C:D,2,FALSE)</f>
        <v>2</v>
      </c>
      <c r="F509" s="9" t="str">
        <f t="shared" si="30"/>
        <v>产科器械产包（37件）</v>
      </c>
      <c r="G509" s="9">
        <f t="shared" si="31"/>
        <v>4</v>
      </c>
      <c r="H509" s="9">
        <f>COUNTIF(需要的包数!$C$2:$C$67,包明细!F509)</f>
        <v>1</v>
      </c>
    </row>
    <row r="510" spans="1:8">
      <c r="A510" s="9" t="s">
        <v>17</v>
      </c>
      <c r="B510" s="9" t="s">
        <v>18</v>
      </c>
      <c r="C510" s="9" t="s">
        <v>353</v>
      </c>
      <c r="D510" s="9">
        <v>1</v>
      </c>
      <c r="E510" s="9">
        <f>VLOOKUP(F510,需要的包数!C:D,2,FALSE)</f>
        <v>2</v>
      </c>
      <c r="F510" s="9" t="str">
        <f t="shared" si="30"/>
        <v>肛肠科器械肛肠科包（15件）</v>
      </c>
      <c r="G510" s="9">
        <f t="shared" si="31"/>
        <v>2</v>
      </c>
      <c r="H510" s="9">
        <f>COUNTIF(需要的包数!$C$2:$C$67,包明细!F510)</f>
        <v>1</v>
      </c>
    </row>
    <row r="511" spans="1:8">
      <c r="A511" s="9" t="s">
        <v>78</v>
      </c>
      <c r="B511" s="9" t="s">
        <v>81</v>
      </c>
      <c r="C511" s="9" t="s">
        <v>314</v>
      </c>
      <c r="D511" s="9">
        <v>1</v>
      </c>
      <c r="E511" s="9">
        <f>VLOOKUP(F511,需要的包数!C:D,2,FALSE)</f>
        <v>1</v>
      </c>
      <c r="F511" s="9" t="str">
        <f t="shared" si="30"/>
        <v>胸外科器械食道A包（66件）</v>
      </c>
      <c r="G511" s="9">
        <f t="shared" si="31"/>
        <v>1</v>
      </c>
      <c r="H511" s="9">
        <f>COUNTIF(需要的包数!$C$2:$C$67,包明细!F511)</f>
        <v>1</v>
      </c>
    </row>
    <row r="512" spans="1:8">
      <c r="A512" t="s">
        <v>78</v>
      </c>
      <c r="B512" t="s">
        <v>81</v>
      </c>
      <c r="C512" t="s">
        <v>322</v>
      </c>
      <c r="D512">
        <v>4</v>
      </c>
      <c r="E512" s="9">
        <f>VLOOKUP(F512,需要的包数!C:D,2,FALSE)</f>
        <v>1</v>
      </c>
      <c r="F512" t="str">
        <f t="shared" si="30"/>
        <v>胸外科器械食道A包（66件）</v>
      </c>
      <c r="G512">
        <f t="shared" si="31"/>
        <v>4</v>
      </c>
      <c r="H512" s="9">
        <f>COUNTIF(需要的包数!$C$2:$C$67,包明细!F512)</f>
        <v>1</v>
      </c>
    </row>
    <row r="513" spans="1:8">
      <c r="A513" t="s">
        <v>78</v>
      </c>
      <c r="B513" t="s">
        <v>81</v>
      </c>
      <c r="C513" t="s">
        <v>321</v>
      </c>
      <c r="D513">
        <v>1</v>
      </c>
      <c r="E513" s="9">
        <f>VLOOKUP(F513,需要的包数!C:D,2,FALSE)</f>
        <v>1</v>
      </c>
      <c r="F513" t="str">
        <f t="shared" si="30"/>
        <v>胸外科器械食道A包（66件）</v>
      </c>
      <c r="G513">
        <f t="shared" si="31"/>
        <v>1</v>
      </c>
      <c r="H513" s="9">
        <f>COUNTIF(需要的包数!$C$2:$C$67,包明细!F513)</f>
        <v>1</v>
      </c>
    </row>
    <row r="514" spans="1:8">
      <c r="A514" t="s">
        <v>78</v>
      </c>
      <c r="B514" t="s">
        <v>81</v>
      </c>
      <c r="C514" t="s">
        <v>329</v>
      </c>
      <c r="D514">
        <v>1</v>
      </c>
      <c r="E514" s="9">
        <f>VLOOKUP(F514,需要的包数!C:D,2,FALSE)</f>
        <v>1</v>
      </c>
      <c r="F514" t="str">
        <f t="shared" si="30"/>
        <v>胸外科器械食道A包（66件）</v>
      </c>
      <c r="G514">
        <f t="shared" si="31"/>
        <v>1</v>
      </c>
      <c r="H514" s="9">
        <f>COUNTIF(需要的包数!$C$2:$C$67,包明细!F514)</f>
        <v>1</v>
      </c>
    </row>
    <row r="515" spans="1:8">
      <c r="A515" t="s">
        <v>78</v>
      </c>
      <c r="B515" t="s">
        <v>81</v>
      </c>
      <c r="C515" t="s">
        <v>261</v>
      </c>
      <c r="D515">
        <v>1</v>
      </c>
      <c r="E515" s="9">
        <f>VLOOKUP(F515,需要的包数!C:D,2,FALSE)</f>
        <v>1</v>
      </c>
      <c r="F515" t="str">
        <f t="shared" si="30"/>
        <v>胸外科器械食道A包（66件）</v>
      </c>
      <c r="G515">
        <f t="shared" si="31"/>
        <v>1</v>
      </c>
      <c r="H515" s="9">
        <f>COUNTIF(需要的包数!$C$2:$C$67,包明细!F515)</f>
        <v>1</v>
      </c>
    </row>
    <row r="516" spans="1:8">
      <c r="A516" t="s">
        <v>78</v>
      </c>
      <c r="B516" t="s">
        <v>81</v>
      </c>
      <c r="C516" t="s">
        <v>147</v>
      </c>
      <c r="D516">
        <v>1</v>
      </c>
      <c r="E516" s="9">
        <f>VLOOKUP(F516,需要的包数!C:D,2,FALSE)</f>
        <v>1</v>
      </c>
      <c r="F516" t="str">
        <f t="shared" si="30"/>
        <v>胸外科器械食道A包（66件）</v>
      </c>
      <c r="G516">
        <f t="shared" si="31"/>
        <v>1</v>
      </c>
      <c r="H516" s="9">
        <f>COUNTIF(需要的包数!$C$2:$C$67,包明细!F516)</f>
        <v>1</v>
      </c>
    </row>
    <row r="517" spans="1:8">
      <c r="A517" s="9" t="s">
        <v>54</v>
      </c>
      <c r="B517" s="9" t="s">
        <v>56</v>
      </c>
      <c r="C517" s="9" t="s">
        <v>300</v>
      </c>
      <c r="D517" s="9">
        <v>2</v>
      </c>
      <c r="E517" s="9">
        <f>VLOOKUP(F517,需要的包数!C:D,2,FALSE)</f>
        <v>2</v>
      </c>
      <c r="F517" s="9" t="str">
        <f t="shared" si="30"/>
        <v>普外科器械S直（4件）</v>
      </c>
      <c r="G517" s="9">
        <f t="shared" si="31"/>
        <v>4</v>
      </c>
      <c r="H517" s="9">
        <f>COUNTIF(需要的包数!$C$2:$C$67,包明细!F517)</f>
        <v>1</v>
      </c>
    </row>
    <row r="518" spans="1:8">
      <c r="A518" s="9" t="s">
        <v>5</v>
      </c>
      <c r="B518" s="9" t="s">
        <v>6</v>
      </c>
      <c r="C518" s="9" t="s">
        <v>300</v>
      </c>
      <c r="D518" s="9">
        <v>2</v>
      </c>
      <c r="E518" s="9">
        <f>VLOOKUP(F518,需要的包数!C:D,2,FALSE)</f>
        <v>2</v>
      </c>
      <c r="F518" s="9" t="str">
        <f t="shared" si="30"/>
        <v>产科器械产包（37件）</v>
      </c>
      <c r="G518" s="9">
        <f t="shared" si="31"/>
        <v>4</v>
      </c>
      <c r="H518" s="9">
        <f>COUNTIF(需要的包数!$C$2:$C$67,包明细!F518)</f>
        <v>1</v>
      </c>
    </row>
    <row r="519" spans="1:8">
      <c r="A519" t="s">
        <v>78</v>
      </c>
      <c r="B519" t="s">
        <v>80</v>
      </c>
      <c r="C519" t="s">
        <v>130</v>
      </c>
      <c r="D519">
        <v>1</v>
      </c>
      <c r="E519" s="9">
        <f>VLOOKUP(F519,需要的包数!C:D,2,FALSE)</f>
        <v>1</v>
      </c>
      <c r="F519" t="str">
        <f t="shared" si="30"/>
        <v>胸外科器械食道B包（13件）</v>
      </c>
      <c r="G519">
        <f t="shared" si="31"/>
        <v>1</v>
      </c>
      <c r="H519" s="9">
        <f>COUNTIF(需要的包数!$C$2:$C$67,包明细!F519)</f>
        <v>1</v>
      </c>
    </row>
    <row r="520" spans="1:8">
      <c r="A520" t="s">
        <v>78</v>
      </c>
      <c r="B520" t="s">
        <v>80</v>
      </c>
      <c r="C520" t="s">
        <v>165</v>
      </c>
      <c r="D520">
        <v>1</v>
      </c>
      <c r="E520" s="9">
        <f>VLOOKUP(F520,需要的包数!C:D,2,FALSE)</f>
        <v>1</v>
      </c>
      <c r="F520" t="str">
        <f t="shared" si="30"/>
        <v>胸外科器械食道B包（13件）</v>
      </c>
      <c r="G520">
        <f t="shared" si="31"/>
        <v>1</v>
      </c>
      <c r="H520" s="9">
        <f>COUNTIF(需要的包数!$C$2:$C$67,包明细!F520)</f>
        <v>1</v>
      </c>
    </row>
    <row r="521" spans="1:8">
      <c r="A521" t="s">
        <v>78</v>
      </c>
      <c r="B521" t="s">
        <v>80</v>
      </c>
      <c r="C521" t="s">
        <v>155</v>
      </c>
      <c r="D521">
        <v>1</v>
      </c>
      <c r="E521" s="9">
        <f>VLOOKUP(F521,需要的包数!C:D,2,FALSE)</f>
        <v>1</v>
      </c>
      <c r="F521" t="str">
        <f t="shared" si="30"/>
        <v>胸外科器械食道B包（13件）</v>
      </c>
      <c r="G521">
        <f t="shared" si="31"/>
        <v>1</v>
      </c>
      <c r="H521" s="9">
        <f>COUNTIF(需要的包数!$C$2:$C$67,包明细!F521)</f>
        <v>1</v>
      </c>
    </row>
    <row r="522" spans="1:8">
      <c r="A522" t="s">
        <v>78</v>
      </c>
      <c r="B522" t="s">
        <v>80</v>
      </c>
      <c r="C522" t="s">
        <v>290</v>
      </c>
      <c r="D522">
        <v>1</v>
      </c>
      <c r="E522" s="9">
        <f>VLOOKUP(F522,需要的包数!C:D,2,FALSE)</f>
        <v>1</v>
      </c>
      <c r="F522" t="str">
        <f t="shared" si="30"/>
        <v>胸外科器械食道B包（13件）</v>
      </c>
      <c r="G522">
        <f t="shared" si="31"/>
        <v>1</v>
      </c>
      <c r="H522" s="9">
        <f>COUNTIF(需要的包数!$C$2:$C$67,包明细!F522)</f>
        <v>1</v>
      </c>
    </row>
    <row r="523" spans="1:8">
      <c r="A523" t="s">
        <v>78</v>
      </c>
      <c r="B523" t="s">
        <v>80</v>
      </c>
      <c r="C523" t="s">
        <v>209</v>
      </c>
      <c r="D523">
        <v>1</v>
      </c>
      <c r="E523" s="9">
        <f>VLOOKUP(F523,需要的包数!C:D,2,FALSE)</f>
        <v>1</v>
      </c>
      <c r="F523" t="str">
        <f t="shared" si="30"/>
        <v>胸外科器械食道B包（13件）</v>
      </c>
      <c r="G523">
        <f t="shared" si="31"/>
        <v>1</v>
      </c>
      <c r="H523" s="9">
        <f>COUNTIF(需要的包数!$C$2:$C$67,包明细!F523)</f>
        <v>1</v>
      </c>
    </row>
    <row r="524" spans="1:8">
      <c r="A524" t="s">
        <v>78</v>
      </c>
      <c r="B524" t="s">
        <v>80</v>
      </c>
      <c r="C524" t="s">
        <v>145</v>
      </c>
      <c r="D524">
        <v>2</v>
      </c>
      <c r="E524" s="9">
        <f>VLOOKUP(F524,需要的包数!C:D,2,FALSE)</f>
        <v>1</v>
      </c>
      <c r="F524" t="str">
        <f t="shared" si="30"/>
        <v>胸外科器械食道B包（13件）</v>
      </c>
      <c r="G524">
        <f t="shared" si="31"/>
        <v>2</v>
      </c>
      <c r="H524" s="9">
        <f>COUNTIF(需要的包数!$C$2:$C$67,包明细!F524)</f>
        <v>1</v>
      </c>
    </row>
    <row r="525" spans="1:8">
      <c r="A525" t="s">
        <v>78</v>
      </c>
      <c r="B525" t="s">
        <v>80</v>
      </c>
      <c r="C525" t="s">
        <v>193</v>
      </c>
      <c r="D525">
        <v>1</v>
      </c>
      <c r="E525" s="9">
        <f>VLOOKUP(F525,需要的包数!C:D,2,FALSE)</f>
        <v>1</v>
      </c>
      <c r="F525" t="str">
        <f t="shared" si="30"/>
        <v>胸外科器械食道B包（13件）</v>
      </c>
      <c r="G525">
        <f t="shared" si="31"/>
        <v>1</v>
      </c>
      <c r="H525" s="9">
        <f>COUNTIF(需要的包数!$C$2:$C$67,包明细!F525)</f>
        <v>1</v>
      </c>
    </row>
    <row r="526" spans="1:8">
      <c r="A526" s="9" t="s">
        <v>8</v>
      </c>
      <c r="B526" s="9" t="s">
        <v>12</v>
      </c>
      <c r="C526" s="9" t="s">
        <v>300</v>
      </c>
      <c r="D526" s="9">
        <v>2</v>
      </c>
      <c r="E526" s="9">
        <f>VLOOKUP(F526,需要的包数!C:D,2,FALSE)</f>
        <v>2</v>
      </c>
      <c r="F526" s="9" t="str">
        <f t="shared" si="30"/>
        <v>妇科器械子宫包（48件）</v>
      </c>
      <c r="G526" s="9">
        <f t="shared" si="31"/>
        <v>4</v>
      </c>
      <c r="H526" s="9">
        <f>COUNTIF(需要的包数!$C$2:$C$67,包明细!F526)</f>
        <v>1</v>
      </c>
    </row>
    <row r="527" spans="1:8">
      <c r="A527" s="9" t="s">
        <v>19</v>
      </c>
      <c r="B527" s="9" t="s">
        <v>29</v>
      </c>
      <c r="C527" s="9" t="s">
        <v>104</v>
      </c>
      <c r="D527" s="9">
        <v>4</v>
      </c>
      <c r="E527" s="9">
        <f>VLOOKUP(F527,需要的包数!C:D,2,FALSE)</f>
        <v>2</v>
      </c>
      <c r="F527" s="9" t="str">
        <f t="shared" si="30"/>
        <v>骨科器械骨折包（50件）</v>
      </c>
      <c r="G527" s="9">
        <f t="shared" si="31"/>
        <v>8</v>
      </c>
      <c r="H527" s="9">
        <f>COUNTIF(需要的包数!$C$2:$C$67,包明细!F527)</f>
        <v>1</v>
      </c>
    </row>
    <row r="528" spans="1:8">
      <c r="A528" s="9" t="s">
        <v>8</v>
      </c>
      <c r="B528" s="9" t="s">
        <v>12</v>
      </c>
      <c r="C528" s="9" t="s">
        <v>318</v>
      </c>
      <c r="D528" s="9">
        <v>6</v>
      </c>
      <c r="E528" s="9">
        <f>VLOOKUP(F528,需要的包数!C:D,2,FALSE)</f>
        <v>2</v>
      </c>
      <c r="F528" s="9" t="str">
        <f t="shared" si="30"/>
        <v>妇科器械子宫包（48件）</v>
      </c>
      <c r="G528" s="9">
        <f t="shared" si="31"/>
        <v>12</v>
      </c>
      <c r="H528" s="9">
        <f>COUNTIF(需要的包数!$C$2:$C$67,包明细!F528)</f>
        <v>1</v>
      </c>
    </row>
    <row r="529" spans="1:8">
      <c r="A529" s="9" t="s">
        <v>8</v>
      </c>
      <c r="B529" s="9" t="s">
        <v>12</v>
      </c>
      <c r="C529" s="9" t="s">
        <v>314</v>
      </c>
      <c r="D529" s="9">
        <v>1</v>
      </c>
      <c r="E529" s="9">
        <f>VLOOKUP(F529,需要的包数!C:D,2,FALSE)</f>
        <v>2</v>
      </c>
      <c r="F529" s="9" t="str">
        <f t="shared" si="30"/>
        <v>妇科器械子宫包（48件）</v>
      </c>
      <c r="G529" s="9">
        <f t="shared" si="31"/>
        <v>2</v>
      </c>
      <c r="H529" s="9">
        <f>COUNTIF(需要的包数!$C$2:$C$67,包明细!F529)</f>
        <v>1</v>
      </c>
    </row>
    <row r="530" spans="1:8">
      <c r="A530" s="9" t="s">
        <v>47</v>
      </c>
      <c r="B530" s="9" t="s">
        <v>53</v>
      </c>
      <c r="C530" s="9" t="s">
        <v>136</v>
      </c>
      <c r="D530" s="9">
        <v>1</v>
      </c>
      <c r="E530" s="9">
        <f>VLOOKUP(F530,需要的包数!C:D,2,FALSE)</f>
        <v>1</v>
      </c>
      <c r="F530" s="9" t="str">
        <f t="shared" si="30"/>
        <v>脑外科器械钻孔引流包（31件）</v>
      </c>
      <c r="G530" s="9">
        <f t="shared" si="31"/>
        <v>1</v>
      </c>
      <c r="H530" s="9">
        <f>COUNTIF(需要的包数!$C$2:$C$67,包明细!F530)</f>
        <v>1</v>
      </c>
    </row>
    <row r="531" spans="1:8">
      <c r="A531" s="9" t="s">
        <v>78</v>
      </c>
      <c r="B531" s="9" t="s">
        <v>81</v>
      </c>
      <c r="C531" s="9" t="s">
        <v>353</v>
      </c>
      <c r="D531" s="9">
        <v>1</v>
      </c>
      <c r="E531" s="9">
        <f>VLOOKUP(F531,需要的包数!C:D,2,FALSE)</f>
        <v>1</v>
      </c>
      <c r="F531" s="9" t="str">
        <f t="shared" si="30"/>
        <v>胸外科器械食道A包（66件）</v>
      </c>
      <c r="G531" s="9">
        <f t="shared" si="31"/>
        <v>1</v>
      </c>
      <c r="H531" s="9">
        <f>COUNTIF(需要的包数!$C$2:$C$67,包明细!F531)</f>
        <v>1</v>
      </c>
    </row>
    <row r="532" spans="1:8">
      <c r="A532" t="s">
        <v>78</v>
      </c>
      <c r="B532" t="s">
        <v>79</v>
      </c>
      <c r="C532" t="s">
        <v>218</v>
      </c>
      <c r="D532">
        <v>1</v>
      </c>
      <c r="E532" s="9">
        <f>VLOOKUP(F532,需要的包数!C:D,2,FALSE)</f>
        <v>1</v>
      </c>
      <c r="F532" t="str">
        <f t="shared" ref="F532:F564" si="32">A532&amp;B532</f>
        <v>胸外科器械乳突撑开器（1件）</v>
      </c>
      <c r="G532">
        <f t="shared" ref="G532:G564" si="33">E532*D532</f>
        <v>1</v>
      </c>
      <c r="H532" s="9">
        <f>COUNTIF(需要的包数!$C$2:$C$67,包明细!F532)</f>
        <v>1</v>
      </c>
    </row>
    <row r="533" spans="1:8">
      <c r="A533" t="s">
        <v>76</v>
      </c>
      <c r="B533" t="s">
        <v>77</v>
      </c>
      <c r="C533" t="s">
        <v>110</v>
      </c>
      <c r="D533">
        <v>1</v>
      </c>
      <c r="E533" s="9">
        <f>VLOOKUP(F533,需要的包数!C:D,2,FALSE)</f>
        <v>4</v>
      </c>
      <c r="F533" t="str">
        <f t="shared" si="32"/>
        <v>五官科器械扁桃体包（21件）</v>
      </c>
      <c r="G533">
        <f t="shared" si="33"/>
        <v>4</v>
      </c>
      <c r="H533" s="9">
        <f>COUNTIF(需要的包数!$C$2:$C$67,包明细!F533)</f>
        <v>1</v>
      </c>
    </row>
    <row r="534" spans="1:8">
      <c r="A534" t="s">
        <v>76</v>
      </c>
      <c r="B534" t="s">
        <v>77</v>
      </c>
      <c r="C534" t="s">
        <v>355</v>
      </c>
      <c r="D534">
        <v>1</v>
      </c>
      <c r="E534" s="9">
        <f>VLOOKUP(F534,需要的包数!C:D,2,FALSE)</f>
        <v>4</v>
      </c>
      <c r="F534" t="str">
        <f t="shared" si="32"/>
        <v>五官科器械扁桃体包（21件）</v>
      </c>
      <c r="G534">
        <f t="shared" si="33"/>
        <v>4</v>
      </c>
      <c r="H534" s="9">
        <f>COUNTIF(需要的包数!$C$2:$C$67,包明细!F534)</f>
        <v>1</v>
      </c>
    </row>
    <row r="535" spans="1:8">
      <c r="A535" t="s">
        <v>76</v>
      </c>
      <c r="B535" t="s">
        <v>77</v>
      </c>
      <c r="C535" t="s">
        <v>109</v>
      </c>
      <c r="D535">
        <v>1</v>
      </c>
      <c r="E535" s="9">
        <f>VLOOKUP(F535,需要的包数!C:D,2,FALSE)</f>
        <v>4</v>
      </c>
      <c r="F535" t="str">
        <f t="shared" si="32"/>
        <v>五官科器械扁桃体包（21件）</v>
      </c>
      <c r="G535">
        <f t="shared" si="33"/>
        <v>4</v>
      </c>
      <c r="H535" s="9">
        <f>COUNTIF(需要的包数!$C$2:$C$67,包明细!F535)</f>
        <v>1</v>
      </c>
    </row>
    <row r="536" spans="1:8">
      <c r="A536" t="s">
        <v>76</v>
      </c>
      <c r="B536" t="s">
        <v>77</v>
      </c>
      <c r="C536" t="s">
        <v>108</v>
      </c>
      <c r="D536">
        <v>1</v>
      </c>
      <c r="E536" s="9">
        <f>VLOOKUP(F536,需要的包数!C:D,2,FALSE)</f>
        <v>4</v>
      </c>
      <c r="F536" t="str">
        <f t="shared" si="32"/>
        <v>五官科器械扁桃体包（21件）</v>
      </c>
      <c r="G536">
        <f t="shared" si="33"/>
        <v>4</v>
      </c>
      <c r="H536" s="9">
        <f>COUNTIF(需要的包数!$C$2:$C$67,包明细!F536)</f>
        <v>1</v>
      </c>
    </row>
    <row r="537" spans="1:8">
      <c r="A537" t="s">
        <v>76</v>
      </c>
      <c r="B537" t="s">
        <v>77</v>
      </c>
      <c r="C537" t="s">
        <v>215</v>
      </c>
      <c r="D537">
        <v>1</v>
      </c>
      <c r="E537" s="9">
        <f>VLOOKUP(F537,需要的包数!C:D,2,FALSE)</f>
        <v>4</v>
      </c>
      <c r="F537" t="str">
        <f t="shared" si="32"/>
        <v>五官科器械扁桃体包（21件）</v>
      </c>
      <c r="G537">
        <f t="shared" si="33"/>
        <v>4</v>
      </c>
      <c r="H537" s="9">
        <f>COUNTIF(需要的包数!$C$2:$C$67,包明细!F537)</f>
        <v>1</v>
      </c>
    </row>
    <row r="538" spans="1:8">
      <c r="A538" t="s">
        <v>76</v>
      </c>
      <c r="B538" t="s">
        <v>77</v>
      </c>
      <c r="C538" t="s">
        <v>212</v>
      </c>
      <c r="D538">
        <v>1</v>
      </c>
      <c r="E538" s="9">
        <f>VLOOKUP(F538,需要的包数!C:D,2,FALSE)</f>
        <v>4</v>
      </c>
      <c r="F538" t="str">
        <f t="shared" si="32"/>
        <v>五官科器械扁桃体包（21件）</v>
      </c>
      <c r="G538">
        <f t="shared" si="33"/>
        <v>4</v>
      </c>
      <c r="H538" s="9">
        <f>COUNTIF(需要的包数!$C$2:$C$67,包明细!F538)</f>
        <v>1</v>
      </c>
    </row>
    <row r="539" spans="1:8">
      <c r="A539" t="s">
        <v>76</v>
      </c>
      <c r="B539" t="s">
        <v>77</v>
      </c>
      <c r="C539" t="s">
        <v>184</v>
      </c>
      <c r="D539">
        <v>1</v>
      </c>
      <c r="E539" s="9">
        <f>VLOOKUP(F539,需要的包数!C:D,2,FALSE)</f>
        <v>4</v>
      </c>
      <c r="F539" t="str">
        <f t="shared" si="32"/>
        <v>五官科器械扁桃体包（21件）</v>
      </c>
      <c r="G539">
        <f t="shared" si="33"/>
        <v>4</v>
      </c>
      <c r="H539" s="9">
        <f>COUNTIF(需要的包数!$C$2:$C$67,包明细!F539)</f>
        <v>1</v>
      </c>
    </row>
    <row r="540" spans="1:8">
      <c r="A540" s="9" t="s">
        <v>19</v>
      </c>
      <c r="B540" s="9" t="s">
        <v>27</v>
      </c>
      <c r="C540" s="9" t="s">
        <v>136</v>
      </c>
      <c r="D540" s="9">
        <v>1</v>
      </c>
      <c r="E540" s="9">
        <f>VLOOKUP(F540,需要的包数!C:D,2,FALSE)</f>
        <v>1</v>
      </c>
      <c r="F540" s="9" t="str">
        <f t="shared" si="32"/>
        <v>骨科器械骨科微型器械（23件）</v>
      </c>
      <c r="G540" s="9">
        <f t="shared" si="33"/>
        <v>1</v>
      </c>
      <c r="H540" s="9">
        <f>COUNTIF(需要的包数!$C$2:$C$67,包明细!F540)</f>
        <v>1</v>
      </c>
    </row>
    <row r="541" spans="1:8">
      <c r="A541" s="9" t="s">
        <v>54</v>
      </c>
      <c r="B541" s="9" t="s">
        <v>68</v>
      </c>
      <c r="C541" s="9" t="s">
        <v>102</v>
      </c>
      <c r="D541" s="9">
        <v>2</v>
      </c>
      <c r="E541" s="9">
        <f>VLOOKUP(F541,需要的包数!C:D,2,FALSE)</f>
        <v>4</v>
      </c>
      <c r="F541" s="9" t="str">
        <f t="shared" si="32"/>
        <v>普外科器械蚊式包（12件）</v>
      </c>
      <c r="G541" s="9">
        <f t="shared" si="33"/>
        <v>8</v>
      </c>
      <c r="H541" s="9">
        <f>COUNTIF(需要的包数!$C$2:$C$67,包明细!F541)</f>
        <v>1</v>
      </c>
    </row>
    <row r="542" spans="1:8">
      <c r="A542" t="s">
        <v>76</v>
      </c>
      <c r="B542" t="s">
        <v>77</v>
      </c>
      <c r="C542" t="s">
        <v>118</v>
      </c>
      <c r="D542">
        <v>1</v>
      </c>
      <c r="E542" s="9">
        <f>VLOOKUP(F542,需要的包数!C:D,2,FALSE)</f>
        <v>4</v>
      </c>
      <c r="F542" t="str">
        <f t="shared" si="32"/>
        <v>五官科器械扁桃体包（21件）</v>
      </c>
      <c r="G542">
        <f t="shared" si="33"/>
        <v>4</v>
      </c>
      <c r="H542" s="9">
        <f>COUNTIF(需要的包数!$C$2:$C$67,包明细!F542)</f>
        <v>1</v>
      </c>
    </row>
    <row r="543" spans="1:8">
      <c r="A543" t="s">
        <v>76</v>
      </c>
      <c r="B543" t="s">
        <v>77</v>
      </c>
      <c r="C543" t="s">
        <v>289</v>
      </c>
      <c r="D543">
        <v>1</v>
      </c>
      <c r="E543" s="9">
        <f>VLOOKUP(F543,需要的包数!C:D,2,FALSE)</f>
        <v>4</v>
      </c>
      <c r="F543" t="str">
        <f t="shared" si="32"/>
        <v>五官科器械扁桃体包（21件）</v>
      </c>
      <c r="G543">
        <f t="shared" si="33"/>
        <v>4</v>
      </c>
      <c r="H543" s="9">
        <f>COUNTIF(需要的包数!$C$2:$C$67,包明细!F543)</f>
        <v>1</v>
      </c>
    </row>
    <row r="544" spans="1:8">
      <c r="A544" s="9" t="s">
        <v>19</v>
      </c>
      <c r="B544" s="9" t="s">
        <v>27</v>
      </c>
      <c r="C544" s="9" t="s">
        <v>303</v>
      </c>
      <c r="D544" s="9">
        <v>1</v>
      </c>
      <c r="E544" s="9">
        <f>VLOOKUP(F544,需要的包数!C:D,2,FALSE)</f>
        <v>1</v>
      </c>
      <c r="F544" s="9" t="str">
        <f t="shared" si="32"/>
        <v>骨科器械骨科微型器械（23件）</v>
      </c>
      <c r="G544" s="9">
        <f t="shared" si="33"/>
        <v>1</v>
      </c>
      <c r="H544" s="9">
        <f>COUNTIF(需要的包数!$C$2:$C$67,包明细!F544)</f>
        <v>1</v>
      </c>
    </row>
    <row r="545" spans="1:8">
      <c r="A545" t="s">
        <v>76</v>
      </c>
      <c r="B545" t="s">
        <v>77</v>
      </c>
      <c r="C545" t="s">
        <v>188</v>
      </c>
      <c r="D545">
        <v>6</v>
      </c>
      <c r="E545" s="9">
        <f>VLOOKUP(F545,需要的包数!C:D,2,FALSE)</f>
        <v>4</v>
      </c>
      <c r="F545" t="str">
        <f t="shared" si="32"/>
        <v>五官科器械扁桃体包（21件）</v>
      </c>
      <c r="G545">
        <f t="shared" si="33"/>
        <v>24</v>
      </c>
      <c r="H545" s="9">
        <f>COUNTIF(需要的包数!$C$2:$C$67,包明细!F545)</f>
        <v>1</v>
      </c>
    </row>
    <row r="546" spans="1:8">
      <c r="A546" s="9" t="s">
        <v>8</v>
      </c>
      <c r="B546" s="9" t="s">
        <v>10</v>
      </c>
      <c r="C546" s="9" t="s">
        <v>353</v>
      </c>
      <c r="D546" s="9">
        <v>2</v>
      </c>
      <c r="E546" s="9">
        <f>VLOOKUP(F546,需要的包数!C:D,2,FALSE)</f>
        <v>1</v>
      </c>
      <c r="F546" s="9" t="str">
        <f t="shared" si="32"/>
        <v>妇科器械盆清包（8件）</v>
      </c>
      <c r="G546" s="9">
        <f t="shared" si="33"/>
        <v>2</v>
      </c>
      <c r="H546" s="9">
        <f>COUNTIF(需要的包数!$C$2:$C$67,包明细!F546)</f>
        <v>1</v>
      </c>
    </row>
    <row r="547" spans="1:8">
      <c r="A547" s="9" t="s">
        <v>19</v>
      </c>
      <c r="B547" s="9" t="s">
        <v>36</v>
      </c>
      <c r="C547" s="9" t="s">
        <v>303</v>
      </c>
      <c r="D547" s="9">
        <v>1</v>
      </c>
      <c r="E547" s="9">
        <f>VLOOKUP(F547,需要的包数!C:D,2,FALSE)</f>
        <v>2</v>
      </c>
      <c r="F547" s="9" t="str">
        <f t="shared" si="32"/>
        <v>骨科器械腰椎包（55件)</v>
      </c>
      <c r="G547" s="9">
        <f t="shared" si="33"/>
        <v>2</v>
      </c>
      <c r="H547" s="9">
        <f>COUNTIF(需要的包数!$C$2:$C$67,包明细!F547)</f>
        <v>1</v>
      </c>
    </row>
    <row r="548" spans="1:8">
      <c r="A548" t="s">
        <v>73</v>
      </c>
      <c r="B548" t="s">
        <v>74</v>
      </c>
      <c r="C548" t="s">
        <v>184</v>
      </c>
      <c r="D548">
        <v>2</v>
      </c>
      <c r="E548" s="9">
        <f>VLOOKUP(F548,需要的包数!C:D,2,FALSE)</f>
        <v>1</v>
      </c>
      <c r="F548" t="str">
        <f t="shared" si="32"/>
        <v>肾内科器械A-V包（28件）</v>
      </c>
      <c r="G548">
        <f t="shared" si="33"/>
        <v>2</v>
      </c>
      <c r="H548" s="9">
        <f>COUNTIF(需要的包数!$C$2:$C$67,包明细!F548)</f>
        <v>1</v>
      </c>
    </row>
    <row r="549" spans="1:8">
      <c r="A549" s="9" t="s">
        <v>78</v>
      </c>
      <c r="B549" s="9" t="s">
        <v>81</v>
      </c>
      <c r="C549" s="9" t="s">
        <v>353</v>
      </c>
      <c r="D549" s="9">
        <v>2</v>
      </c>
      <c r="E549" s="9">
        <f>VLOOKUP(F549,需要的包数!C:D,2,FALSE)</f>
        <v>1</v>
      </c>
      <c r="F549" s="9" t="str">
        <f t="shared" si="32"/>
        <v>胸外科器械食道A包（66件）</v>
      </c>
      <c r="G549" s="9">
        <f t="shared" si="33"/>
        <v>2</v>
      </c>
      <c r="H549" s="9">
        <f>COUNTIF(需要的包数!$C$2:$C$67,包明细!F549)</f>
        <v>1</v>
      </c>
    </row>
    <row r="550" spans="1:8">
      <c r="A550" t="s">
        <v>73</v>
      </c>
      <c r="B550" t="s">
        <v>74</v>
      </c>
      <c r="C550" t="s">
        <v>116</v>
      </c>
      <c r="D550">
        <v>1</v>
      </c>
      <c r="E550" s="9">
        <f>VLOOKUP(F550,需要的包数!C:D,2,FALSE)</f>
        <v>1</v>
      </c>
      <c r="F550" t="str">
        <f t="shared" si="32"/>
        <v>肾内科器械A-V包（28件）</v>
      </c>
      <c r="G550">
        <f t="shared" si="33"/>
        <v>1</v>
      </c>
      <c r="H550" s="9">
        <f>COUNTIF(需要的包数!$C$2:$C$67,包明细!F550)</f>
        <v>1</v>
      </c>
    </row>
    <row r="551" spans="1:8">
      <c r="A551" s="9" t="s">
        <v>82</v>
      </c>
      <c r="B551" s="9" t="s">
        <v>83</v>
      </c>
      <c r="C551" s="9" t="s">
        <v>136</v>
      </c>
      <c r="D551" s="9">
        <v>1</v>
      </c>
      <c r="E551" s="9">
        <f>VLOOKUP(F551,需要的包数!C:D,2,FALSE)</f>
        <v>2</v>
      </c>
      <c r="F551" s="9" t="str">
        <f t="shared" si="32"/>
        <v>血管外科器械大隐静脉包（32件）</v>
      </c>
      <c r="G551" s="9">
        <f t="shared" si="33"/>
        <v>2</v>
      </c>
      <c r="H551" s="9">
        <f>COUNTIF(需要的包数!$C$2:$C$67,包明细!F551)</f>
        <v>1</v>
      </c>
    </row>
    <row r="552" spans="1:8">
      <c r="A552" t="s">
        <v>73</v>
      </c>
      <c r="B552" t="s">
        <v>74</v>
      </c>
      <c r="C552" t="s">
        <v>336</v>
      </c>
      <c r="D552">
        <v>1</v>
      </c>
      <c r="E552" s="9">
        <f>VLOOKUP(F552,需要的包数!C:D,2,FALSE)</f>
        <v>1</v>
      </c>
      <c r="F552" t="str">
        <f t="shared" si="32"/>
        <v>肾内科器械A-V包（28件）</v>
      </c>
      <c r="G552">
        <f t="shared" si="33"/>
        <v>1</v>
      </c>
      <c r="H552" s="9">
        <f>COUNTIF(需要的包数!$C$2:$C$67,包明细!F552)</f>
        <v>1</v>
      </c>
    </row>
    <row r="553" spans="1:8">
      <c r="A553" t="s">
        <v>73</v>
      </c>
      <c r="B553" t="s">
        <v>74</v>
      </c>
      <c r="C553" t="s">
        <v>251</v>
      </c>
      <c r="D553">
        <v>1</v>
      </c>
      <c r="E553" s="9">
        <f>VLOOKUP(F553,需要的包数!C:D,2,FALSE)</f>
        <v>1</v>
      </c>
      <c r="F553" t="str">
        <f t="shared" si="32"/>
        <v>肾内科器械A-V包（28件）</v>
      </c>
      <c r="G553">
        <f t="shared" si="33"/>
        <v>1</v>
      </c>
      <c r="H553" s="9">
        <f>COUNTIF(需要的包数!$C$2:$C$67,包明细!F553)</f>
        <v>1</v>
      </c>
    </row>
    <row r="554" spans="1:8">
      <c r="A554" t="s">
        <v>73</v>
      </c>
      <c r="B554" t="s">
        <v>74</v>
      </c>
      <c r="C554" t="s">
        <v>356</v>
      </c>
      <c r="D554">
        <v>1</v>
      </c>
      <c r="E554" s="9">
        <f>VLOOKUP(F554,需要的包数!C:D,2,FALSE)</f>
        <v>1</v>
      </c>
      <c r="F554" t="str">
        <f t="shared" si="32"/>
        <v>肾内科器械A-V包（28件）</v>
      </c>
      <c r="G554">
        <f t="shared" si="33"/>
        <v>1</v>
      </c>
      <c r="H554" s="9">
        <f>COUNTIF(需要的包数!$C$2:$C$67,包明细!F554)</f>
        <v>1</v>
      </c>
    </row>
    <row r="555" spans="1:8">
      <c r="A555" t="s">
        <v>73</v>
      </c>
      <c r="B555" t="s">
        <v>74</v>
      </c>
      <c r="C555" t="s">
        <v>249</v>
      </c>
      <c r="D555">
        <v>1</v>
      </c>
      <c r="E555" s="9">
        <f>VLOOKUP(F555,需要的包数!C:D,2,FALSE)</f>
        <v>1</v>
      </c>
      <c r="F555" t="str">
        <f t="shared" si="32"/>
        <v>肾内科器械A-V包（28件）</v>
      </c>
      <c r="G555">
        <f t="shared" si="33"/>
        <v>1</v>
      </c>
      <c r="H555" s="9">
        <f>COUNTIF(需要的包数!$C$2:$C$67,包明细!F555)</f>
        <v>1</v>
      </c>
    </row>
    <row r="556" spans="1:8">
      <c r="A556" t="s">
        <v>73</v>
      </c>
      <c r="B556" t="s">
        <v>74</v>
      </c>
      <c r="C556" t="s">
        <v>247</v>
      </c>
      <c r="D556">
        <v>1</v>
      </c>
      <c r="E556" s="9">
        <f>VLOOKUP(F556,需要的包数!C:D,2,FALSE)</f>
        <v>1</v>
      </c>
      <c r="F556" t="str">
        <f t="shared" si="32"/>
        <v>肾内科器械A-V包（28件）</v>
      </c>
      <c r="G556">
        <f t="shared" si="33"/>
        <v>1</v>
      </c>
      <c r="H556" s="9">
        <f>COUNTIF(需要的包数!$C$2:$C$67,包明细!F556)</f>
        <v>1</v>
      </c>
    </row>
    <row r="557" spans="1:8">
      <c r="A557" t="s">
        <v>73</v>
      </c>
      <c r="B557" t="s">
        <v>74</v>
      </c>
      <c r="C557" t="s">
        <v>278</v>
      </c>
      <c r="D557">
        <v>3</v>
      </c>
      <c r="E557" s="9">
        <f>VLOOKUP(F557,需要的包数!C:D,2,FALSE)</f>
        <v>1</v>
      </c>
      <c r="F557" t="str">
        <f t="shared" si="32"/>
        <v>肾内科器械A-V包（28件）</v>
      </c>
      <c r="G557">
        <f t="shared" si="33"/>
        <v>3</v>
      </c>
      <c r="H557" s="9">
        <f>COUNTIF(需要的包数!$C$2:$C$67,包明细!F557)</f>
        <v>1</v>
      </c>
    </row>
    <row r="558" spans="1:8">
      <c r="A558" t="s">
        <v>73</v>
      </c>
      <c r="B558" t="s">
        <v>74</v>
      </c>
      <c r="C558" t="s">
        <v>96</v>
      </c>
      <c r="D558">
        <v>1</v>
      </c>
      <c r="E558" s="9">
        <f>VLOOKUP(F558,需要的包数!C:D,2,FALSE)</f>
        <v>1</v>
      </c>
      <c r="F558" t="str">
        <f t="shared" si="32"/>
        <v>肾内科器械A-V包（28件）</v>
      </c>
      <c r="G558">
        <f t="shared" si="33"/>
        <v>1</v>
      </c>
      <c r="H558" s="9">
        <f>COUNTIF(需要的包数!$C$2:$C$67,包明细!F558)</f>
        <v>1</v>
      </c>
    </row>
    <row r="559" spans="1:8">
      <c r="A559" t="s">
        <v>73</v>
      </c>
      <c r="B559" t="s">
        <v>74</v>
      </c>
      <c r="C559" t="s">
        <v>177</v>
      </c>
      <c r="D559">
        <v>2</v>
      </c>
      <c r="E559" s="9">
        <f>VLOOKUP(F559,需要的包数!C:D,2,FALSE)</f>
        <v>1</v>
      </c>
      <c r="F559" t="str">
        <f t="shared" si="32"/>
        <v>肾内科器械A-V包（28件）</v>
      </c>
      <c r="G559">
        <f t="shared" si="33"/>
        <v>2</v>
      </c>
      <c r="H559" s="9">
        <f>COUNTIF(需要的包数!$C$2:$C$67,包明细!F559)</f>
        <v>1</v>
      </c>
    </row>
    <row r="560" spans="1:8">
      <c r="A560" t="s">
        <v>73</v>
      </c>
      <c r="B560" t="s">
        <v>75</v>
      </c>
      <c r="C560" t="s">
        <v>309</v>
      </c>
      <c r="D560">
        <v>1</v>
      </c>
      <c r="E560" s="9">
        <f>VLOOKUP(F560,需要的包数!C:D,2,FALSE)</f>
        <v>1</v>
      </c>
      <c r="F560" t="str">
        <f t="shared" si="32"/>
        <v>肾内科器械腹膜透析通条（2件）</v>
      </c>
      <c r="G560">
        <f t="shared" si="33"/>
        <v>1</v>
      </c>
      <c r="H560" s="9">
        <f>COUNTIF(需要的包数!$C$2:$C$67,包明细!F560)</f>
        <v>1</v>
      </c>
    </row>
    <row r="561" spans="1:8">
      <c r="A561" t="s">
        <v>73</v>
      </c>
      <c r="B561" t="s">
        <v>75</v>
      </c>
      <c r="C561" t="s">
        <v>139</v>
      </c>
      <c r="D561">
        <v>1</v>
      </c>
      <c r="E561" s="9">
        <f>VLOOKUP(F561,需要的包数!C:D,2,FALSE)</f>
        <v>1</v>
      </c>
      <c r="F561" t="str">
        <f t="shared" si="32"/>
        <v>肾内科器械腹膜透析通条（2件）</v>
      </c>
      <c r="G561">
        <f t="shared" si="33"/>
        <v>1</v>
      </c>
      <c r="H561" s="9">
        <f>COUNTIF(需要的包数!$C$2:$C$67,包明细!F561)</f>
        <v>1</v>
      </c>
    </row>
    <row r="562" spans="1:8">
      <c r="A562" s="9" t="s">
        <v>78</v>
      </c>
      <c r="B562" s="9" t="s">
        <v>80</v>
      </c>
      <c r="C562" s="9" t="s">
        <v>300</v>
      </c>
      <c r="D562" s="9">
        <v>2</v>
      </c>
      <c r="E562" s="9">
        <f>VLOOKUP(F562,需要的包数!C:D,2,FALSE)</f>
        <v>1</v>
      </c>
      <c r="F562" s="9" t="str">
        <f t="shared" si="32"/>
        <v>胸外科器械食道B包（13件）</v>
      </c>
      <c r="G562" s="9">
        <f t="shared" si="33"/>
        <v>2</v>
      </c>
      <c r="H562" s="9">
        <f>COUNTIF(需要的包数!$C$2:$C$67,包明细!F562)</f>
        <v>1</v>
      </c>
    </row>
    <row r="563" spans="1:8">
      <c r="A563" s="9" t="s">
        <v>19</v>
      </c>
      <c r="B563" s="9" t="s">
        <v>36</v>
      </c>
      <c r="C563" s="9" t="s">
        <v>304</v>
      </c>
      <c r="D563" s="9">
        <v>2</v>
      </c>
      <c r="E563" s="9">
        <f>VLOOKUP(F563,需要的包数!C:D,2,FALSE)</f>
        <v>2</v>
      </c>
      <c r="F563" s="9" t="str">
        <f t="shared" si="32"/>
        <v>骨科器械腰椎包（55件)</v>
      </c>
      <c r="G563" s="9">
        <f t="shared" si="33"/>
        <v>4</v>
      </c>
      <c r="H563" s="9">
        <f>COUNTIF(需要的包数!$C$2:$C$67,包明细!F563)</f>
        <v>1</v>
      </c>
    </row>
    <row r="564" spans="1:8">
      <c r="A564" t="s">
        <v>8</v>
      </c>
      <c r="B564" t="s">
        <v>15</v>
      </c>
      <c r="C564" t="s">
        <v>196</v>
      </c>
      <c r="D564">
        <v>1</v>
      </c>
      <c r="E564" s="9">
        <f>VLOOKUP(F564,需要的包数!C:D,2,FALSE)</f>
        <v>2</v>
      </c>
      <c r="F564" t="str">
        <f t="shared" si="32"/>
        <v>妇科器械老虎钳（1件）</v>
      </c>
      <c r="G564">
        <f t="shared" si="33"/>
        <v>2</v>
      </c>
      <c r="H564" s="9">
        <f>COUNTIF(需要的包数!$C$2:$C$67,包明细!F564)</f>
        <v>1</v>
      </c>
    </row>
  </sheetData>
  <autoFilter ref="A1:H564">
    <extLst/>
  </autoFilter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6"/>
  <sheetViews>
    <sheetView tabSelected="1" workbookViewId="0">
      <pane ySplit="2" topLeftCell="A72" activePane="bottomLeft" state="frozen"/>
      <selection/>
      <selection pane="bottomLeft" activeCell="R112" sqref="R112"/>
    </sheetView>
  </sheetViews>
  <sheetFormatPr defaultColWidth="9" defaultRowHeight="13.5" outlineLevelCol="4"/>
  <cols>
    <col min="1" max="1" width="7" customWidth="1"/>
    <col min="2" max="2" width="22.5" customWidth="1"/>
    <col min="3" max="3" width="10.875" style="1" customWidth="1"/>
    <col min="4" max="4" width="9.875" customWidth="1"/>
    <col min="5" max="5" width="9.25" customWidth="1"/>
  </cols>
  <sheetData>
    <row r="1" ht="24.75" customHeight="1" spans="1:5">
      <c r="A1" s="2" t="s">
        <v>386</v>
      </c>
      <c r="B1" s="2"/>
      <c r="C1" s="2"/>
      <c r="D1" s="2"/>
      <c r="E1" s="2"/>
    </row>
    <row r="2" ht="28.5" spans="1:5">
      <c r="A2" s="3" t="s">
        <v>387</v>
      </c>
      <c r="B2" s="4" t="s">
        <v>382</v>
      </c>
      <c r="C2" s="4" t="s">
        <v>3</v>
      </c>
      <c r="D2" s="5" t="s">
        <v>388</v>
      </c>
      <c r="E2" s="6" t="s">
        <v>389</v>
      </c>
    </row>
    <row r="3" ht="14.25" spans="1:5">
      <c r="A3" s="4">
        <v>1</v>
      </c>
      <c r="B3" s="3" t="s">
        <v>90</v>
      </c>
      <c r="C3" s="4">
        <v>1</v>
      </c>
      <c r="D3" s="3">
        <v>80.2</v>
      </c>
      <c r="E3" s="7">
        <f t="shared" ref="E3:E66" si="0">(D3*C3)</f>
        <v>80.2</v>
      </c>
    </row>
    <row r="4" ht="14.25" spans="1:5">
      <c r="A4" s="4">
        <v>2</v>
      </c>
      <c r="B4" s="3" t="s">
        <v>92</v>
      </c>
      <c r="C4" s="4">
        <v>1</v>
      </c>
      <c r="D4" s="3">
        <v>103.2</v>
      </c>
      <c r="E4" s="7">
        <f t="shared" si="0"/>
        <v>103.2</v>
      </c>
    </row>
    <row r="5" ht="14.25" spans="1:5">
      <c r="A5" s="4">
        <v>3</v>
      </c>
      <c r="B5" s="3" t="s">
        <v>94</v>
      </c>
      <c r="C5" s="4">
        <v>1</v>
      </c>
      <c r="D5" s="3">
        <v>492</v>
      </c>
      <c r="E5" s="7">
        <f t="shared" si="0"/>
        <v>492</v>
      </c>
    </row>
    <row r="6" ht="14.25" spans="1:5">
      <c r="A6" s="4">
        <v>4</v>
      </c>
      <c r="B6" s="3" t="s">
        <v>95</v>
      </c>
      <c r="C6" s="4">
        <v>1</v>
      </c>
      <c r="D6" s="3">
        <v>103</v>
      </c>
      <c r="E6" s="7">
        <f t="shared" si="0"/>
        <v>103</v>
      </c>
    </row>
    <row r="7" ht="14.25" spans="1:5">
      <c r="A7" s="4">
        <v>5</v>
      </c>
      <c r="B7" s="3" t="s">
        <v>96</v>
      </c>
      <c r="C7" s="4">
        <v>1</v>
      </c>
      <c r="D7" s="3"/>
      <c r="E7" s="7">
        <f t="shared" si="0"/>
        <v>0</v>
      </c>
    </row>
    <row r="8" ht="14.25" spans="1:5">
      <c r="A8" s="4">
        <v>6</v>
      </c>
      <c r="B8" s="3" t="s">
        <v>97</v>
      </c>
      <c r="C8" s="4">
        <v>28</v>
      </c>
      <c r="D8" s="3">
        <v>295</v>
      </c>
      <c r="E8" s="7">
        <f t="shared" si="0"/>
        <v>8260</v>
      </c>
    </row>
    <row r="9" ht="14.25" spans="1:5">
      <c r="A9" s="4">
        <v>7</v>
      </c>
      <c r="B9" s="3" t="s">
        <v>98</v>
      </c>
      <c r="C9" s="4">
        <v>2</v>
      </c>
      <c r="D9" s="3">
        <v>280</v>
      </c>
      <c r="E9" s="7">
        <f t="shared" si="0"/>
        <v>560</v>
      </c>
    </row>
    <row r="10" ht="14.25" spans="1:5">
      <c r="A10" s="4">
        <v>8</v>
      </c>
      <c r="B10" s="3" t="s">
        <v>99</v>
      </c>
      <c r="C10" s="4">
        <v>2</v>
      </c>
      <c r="D10" s="3"/>
      <c r="E10" s="7">
        <f t="shared" si="0"/>
        <v>0</v>
      </c>
    </row>
    <row r="11" ht="14.25" spans="1:5">
      <c r="A11" s="4">
        <v>9</v>
      </c>
      <c r="B11" s="3" t="s">
        <v>101</v>
      </c>
      <c r="C11" s="4">
        <v>1</v>
      </c>
      <c r="D11" s="3">
        <v>210</v>
      </c>
      <c r="E11" s="7">
        <f t="shared" si="0"/>
        <v>210</v>
      </c>
    </row>
    <row r="12" ht="14.25" spans="1:5">
      <c r="A12" s="4">
        <v>10</v>
      </c>
      <c r="B12" s="3" t="s">
        <v>102</v>
      </c>
      <c r="C12" s="4">
        <v>13</v>
      </c>
      <c r="D12" s="3">
        <v>40</v>
      </c>
      <c r="E12" s="7">
        <f t="shared" si="0"/>
        <v>520</v>
      </c>
    </row>
    <row r="13" ht="14.25" spans="1:5">
      <c r="A13" s="4">
        <v>11</v>
      </c>
      <c r="B13" s="3" t="s">
        <v>103</v>
      </c>
      <c r="C13" s="4">
        <v>4</v>
      </c>
      <c r="D13" s="3">
        <v>40</v>
      </c>
      <c r="E13" s="7">
        <f t="shared" si="0"/>
        <v>160</v>
      </c>
    </row>
    <row r="14" ht="14.25" spans="1:5">
      <c r="A14" s="4">
        <v>12</v>
      </c>
      <c r="B14" s="3" t="s">
        <v>104</v>
      </c>
      <c r="C14" s="4">
        <v>183</v>
      </c>
      <c r="D14" s="3">
        <v>45</v>
      </c>
      <c r="E14" s="7">
        <f t="shared" si="0"/>
        <v>8235</v>
      </c>
    </row>
    <row r="15" ht="14.25" spans="1:5">
      <c r="A15" s="4">
        <v>13</v>
      </c>
      <c r="B15" s="3" t="s">
        <v>105</v>
      </c>
      <c r="C15" s="4">
        <v>3</v>
      </c>
      <c r="D15" s="3"/>
      <c r="E15" s="7">
        <f t="shared" si="0"/>
        <v>0</v>
      </c>
    </row>
    <row r="16" ht="14.25" spans="1:5">
      <c r="A16" s="4">
        <v>14</v>
      </c>
      <c r="B16" s="3" t="s">
        <v>107</v>
      </c>
      <c r="C16" s="4">
        <v>3</v>
      </c>
      <c r="D16" s="3"/>
      <c r="E16" s="7">
        <f t="shared" si="0"/>
        <v>0</v>
      </c>
    </row>
    <row r="17" ht="14.25" spans="1:5">
      <c r="A17" s="4">
        <v>15</v>
      </c>
      <c r="B17" s="3" t="s">
        <v>108</v>
      </c>
      <c r="C17" s="4">
        <v>4</v>
      </c>
      <c r="D17" s="3">
        <v>80.5</v>
      </c>
      <c r="E17" s="7">
        <f t="shared" si="0"/>
        <v>322</v>
      </c>
    </row>
    <row r="18" ht="14.25" spans="1:5">
      <c r="A18" s="4">
        <v>16</v>
      </c>
      <c r="B18" s="3" t="s">
        <v>109</v>
      </c>
      <c r="C18" s="4">
        <v>4</v>
      </c>
      <c r="D18" s="3">
        <v>355</v>
      </c>
      <c r="E18" s="7">
        <f t="shared" si="0"/>
        <v>1420</v>
      </c>
    </row>
    <row r="19" ht="14.25" spans="1:5">
      <c r="A19" s="4">
        <v>17</v>
      </c>
      <c r="B19" s="3" t="s">
        <v>110</v>
      </c>
      <c r="C19" s="4">
        <v>4</v>
      </c>
      <c r="D19" s="3">
        <v>20</v>
      </c>
      <c r="E19" s="7">
        <f t="shared" si="0"/>
        <v>80</v>
      </c>
    </row>
    <row r="20" ht="14.25" spans="1:5">
      <c r="A20" s="4">
        <v>18</v>
      </c>
      <c r="B20" s="3" t="s">
        <v>111</v>
      </c>
      <c r="C20" s="4">
        <v>4</v>
      </c>
      <c r="D20" s="3">
        <v>1176</v>
      </c>
      <c r="E20" s="7">
        <f t="shared" si="0"/>
        <v>4704</v>
      </c>
    </row>
    <row r="21" ht="14.25" spans="1:5">
      <c r="A21" s="4">
        <v>19</v>
      </c>
      <c r="B21" s="3" t="s">
        <v>112</v>
      </c>
      <c r="C21" s="4">
        <v>4</v>
      </c>
      <c r="D21" s="3"/>
      <c r="E21" s="7">
        <f t="shared" si="0"/>
        <v>0</v>
      </c>
    </row>
    <row r="22" ht="14.25" spans="1:5">
      <c r="A22" s="4">
        <v>20</v>
      </c>
      <c r="B22" s="3" t="s">
        <v>114</v>
      </c>
      <c r="C22" s="4">
        <v>4</v>
      </c>
      <c r="D22" s="3">
        <v>330</v>
      </c>
      <c r="E22" s="7">
        <f t="shared" si="0"/>
        <v>1320</v>
      </c>
    </row>
    <row r="23" ht="14.25" spans="1:5">
      <c r="A23" s="4">
        <v>21</v>
      </c>
      <c r="B23" s="3" t="s">
        <v>116</v>
      </c>
      <c r="C23" s="4">
        <v>6</v>
      </c>
      <c r="D23" s="3">
        <v>40</v>
      </c>
      <c r="E23" s="7">
        <f t="shared" si="0"/>
        <v>240</v>
      </c>
    </row>
    <row r="24" ht="14.25" spans="1:5">
      <c r="A24" s="4">
        <v>22</v>
      </c>
      <c r="B24" s="3" t="s">
        <v>117</v>
      </c>
      <c r="C24" s="4">
        <v>3</v>
      </c>
      <c r="D24" s="3">
        <v>50</v>
      </c>
      <c r="E24" s="7">
        <f t="shared" si="0"/>
        <v>150</v>
      </c>
    </row>
    <row r="25" ht="14.25" spans="1:5">
      <c r="A25" s="4">
        <v>23</v>
      </c>
      <c r="B25" s="3" t="s">
        <v>118</v>
      </c>
      <c r="C25" s="4">
        <v>22</v>
      </c>
      <c r="D25" s="3">
        <v>60.6</v>
      </c>
      <c r="E25" s="7">
        <f t="shared" si="0"/>
        <v>1333.2</v>
      </c>
    </row>
    <row r="26" ht="14.25" spans="1:5">
      <c r="A26" s="4">
        <v>24</v>
      </c>
      <c r="B26" s="3" t="s">
        <v>120</v>
      </c>
      <c r="C26" s="4">
        <v>44</v>
      </c>
      <c r="D26" s="3">
        <v>60.6</v>
      </c>
      <c r="E26" s="7">
        <f t="shared" si="0"/>
        <v>2666.4</v>
      </c>
    </row>
    <row r="27" ht="14.25" spans="1:5">
      <c r="A27" s="4">
        <v>25</v>
      </c>
      <c r="B27" s="3" t="s">
        <v>121</v>
      </c>
      <c r="C27" s="4">
        <v>2</v>
      </c>
      <c r="D27" s="3"/>
      <c r="E27" s="7">
        <f t="shared" si="0"/>
        <v>0</v>
      </c>
    </row>
    <row r="28" ht="14.25" spans="1:5">
      <c r="A28" s="4">
        <v>26</v>
      </c>
      <c r="B28" s="3" t="s">
        <v>123</v>
      </c>
      <c r="C28" s="4">
        <v>2</v>
      </c>
      <c r="D28" s="3">
        <v>257</v>
      </c>
      <c r="E28" s="7">
        <f t="shared" si="0"/>
        <v>514</v>
      </c>
    </row>
    <row r="29" ht="14.25" spans="1:5">
      <c r="A29" s="4">
        <v>27</v>
      </c>
      <c r="B29" s="3" t="s">
        <v>124</v>
      </c>
      <c r="C29" s="4">
        <v>3</v>
      </c>
      <c r="D29" s="3">
        <v>87.5</v>
      </c>
      <c r="E29" s="7">
        <f t="shared" si="0"/>
        <v>262.5</v>
      </c>
    </row>
    <row r="30" ht="14.25" spans="1:5">
      <c r="A30" s="4">
        <v>28</v>
      </c>
      <c r="B30" s="3" t="s">
        <v>126</v>
      </c>
      <c r="C30" s="4">
        <v>1</v>
      </c>
      <c r="D30" s="3"/>
      <c r="E30" s="7">
        <f t="shared" si="0"/>
        <v>0</v>
      </c>
    </row>
    <row r="31" ht="14.25" spans="1:5">
      <c r="A31" s="4">
        <v>29</v>
      </c>
      <c r="B31" s="3" t="s">
        <v>127</v>
      </c>
      <c r="C31" s="4">
        <v>2</v>
      </c>
      <c r="D31" s="3"/>
      <c r="E31" s="7">
        <f t="shared" si="0"/>
        <v>0</v>
      </c>
    </row>
    <row r="32" ht="14.25" spans="1:5">
      <c r="A32" s="4">
        <v>30</v>
      </c>
      <c r="B32" s="3" t="s">
        <v>128</v>
      </c>
      <c r="C32" s="4">
        <v>1</v>
      </c>
      <c r="D32" s="3"/>
      <c r="E32" s="7">
        <f t="shared" si="0"/>
        <v>0</v>
      </c>
    </row>
    <row r="33" ht="14.25" spans="1:5">
      <c r="A33" s="4">
        <v>31</v>
      </c>
      <c r="B33" s="3" t="s">
        <v>130</v>
      </c>
      <c r="C33" s="4">
        <v>1</v>
      </c>
      <c r="D33" s="3"/>
      <c r="E33" s="7">
        <f t="shared" si="0"/>
        <v>0</v>
      </c>
    </row>
    <row r="34" ht="14.25" spans="1:5">
      <c r="A34" s="4">
        <v>32</v>
      </c>
      <c r="B34" s="3" t="s">
        <v>131</v>
      </c>
      <c r="C34" s="4">
        <v>2</v>
      </c>
      <c r="D34" s="3">
        <v>230</v>
      </c>
      <c r="E34" s="7">
        <f t="shared" si="0"/>
        <v>460</v>
      </c>
    </row>
    <row r="35" ht="14.25" spans="1:5">
      <c r="A35" s="4">
        <v>33</v>
      </c>
      <c r="B35" s="3" t="s">
        <v>132</v>
      </c>
      <c r="C35" s="4">
        <v>2</v>
      </c>
      <c r="D35" s="3"/>
      <c r="E35" s="7">
        <f t="shared" si="0"/>
        <v>0</v>
      </c>
    </row>
    <row r="36" ht="14.25" spans="1:5">
      <c r="A36" s="4">
        <v>34</v>
      </c>
      <c r="B36" s="3" t="s">
        <v>133</v>
      </c>
      <c r="C36" s="4">
        <v>7</v>
      </c>
      <c r="D36" s="3">
        <v>980</v>
      </c>
      <c r="E36" s="7">
        <f t="shared" si="0"/>
        <v>6860</v>
      </c>
    </row>
    <row r="37" ht="14.25" spans="1:5">
      <c r="A37" s="4">
        <v>35</v>
      </c>
      <c r="B37" s="3" t="s">
        <v>134</v>
      </c>
      <c r="C37" s="4">
        <v>41</v>
      </c>
      <c r="D37" s="3">
        <v>25</v>
      </c>
      <c r="E37" s="7">
        <f t="shared" si="0"/>
        <v>1025</v>
      </c>
    </row>
    <row r="38" ht="14.25" spans="1:5">
      <c r="A38" s="4">
        <v>36</v>
      </c>
      <c r="B38" s="3" t="s">
        <v>136</v>
      </c>
      <c r="C38" s="4">
        <v>45</v>
      </c>
      <c r="D38" s="3">
        <v>35</v>
      </c>
      <c r="E38" s="7">
        <f t="shared" si="0"/>
        <v>1575</v>
      </c>
    </row>
    <row r="39" ht="14.25" spans="1:5">
      <c r="A39" s="4">
        <v>37</v>
      </c>
      <c r="B39" s="3" t="s">
        <v>138</v>
      </c>
      <c r="C39" s="4">
        <v>2</v>
      </c>
      <c r="D39" s="3"/>
      <c r="E39" s="7">
        <f t="shared" si="0"/>
        <v>0</v>
      </c>
    </row>
    <row r="40" ht="14.25" spans="1:5">
      <c r="A40" s="4">
        <v>38</v>
      </c>
      <c r="B40" s="3" t="s">
        <v>139</v>
      </c>
      <c r="C40" s="4">
        <v>2</v>
      </c>
      <c r="D40" s="3"/>
      <c r="E40" s="7">
        <f t="shared" si="0"/>
        <v>0</v>
      </c>
    </row>
    <row r="41" ht="14.25" spans="1:5">
      <c r="A41" s="4">
        <v>39</v>
      </c>
      <c r="B41" s="3" t="s">
        <v>140</v>
      </c>
      <c r="C41" s="4">
        <v>2</v>
      </c>
      <c r="D41" s="3">
        <v>4800</v>
      </c>
      <c r="E41" s="7">
        <f t="shared" si="0"/>
        <v>9600</v>
      </c>
    </row>
    <row r="42" ht="14.25" spans="1:5">
      <c r="A42" s="4">
        <v>40</v>
      </c>
      <c r="B42" s="3" t="s">
        <v>142</v>
      </c>
      <c r="C42" s="4">
        <v>4</v>
      </c>
      <c r="D42" s="3"/>
      <c r="E42" s="7">
        <f t="shared" si="0"/>
        <v>0</v>
      </c>
    </row>
    <row r="43" ht="14.25" spans="1:5">
      <c r="A43" s="4">
        <v>41</v>
      </c>
      <c r="B43" s="3" t="s">
        <v>143</v>
      </c>
      <c r="C43" s="4">
        <v>1</v>
      </c>
      <c r="D43" s="3"/>
      <c r="E43" s="7">
        <f t="shared" si="0"/>
        <v>0</v>
      </c>
    </row>
    <row r="44" ht="14.25" spans="1:5">
      <c r="A44" s="4">
        <v>42</v>
      </c>
      <c r="B44" s="3" t="s">
        <v>144</v>
      </c>
      <c r="C44" s="4">
        <v>2</v>
      </c>
      <c r="D44" s="3">
        <v>110</v>
      </c>
      <c r="E44" s="7">
        <f t="shared" si="0"/>
        <v>220</v>
      </c>
    </row>
    <row r="45" ht="14.25" spans="1:5">
      <c r="A45" s="4">
        <v>43</v>
      </c>
      <c r="B45" s="3" t="s">
        <v>145</v>
      </c>
      <c r="C45" s="4">
        <v>2</v>
      </c>
      <c r="D45" s="3">
        <v>116</v>
      </c>
      <c r="E45" s="7">
        <f t="shared" si="0"/>
        <v>232</v>
      </c>
    </row>
    <row r="46" ht="14.25" spans="1:5">
      <c r="A46" s="4">
        <v>44</v>
      </c>
      <c r="B46" s="3" t="s">
        <v>147</v>
      </c>
      <c r="C46" s="4">
        <v>3</v>
      </c>
      <c r="D46" s="3">
        <v>553</v>
      </c>
      <c r="E46" s="7">
        <f t="shared" si="0"/>
        <v>1659</v>
      </c>
    </row>
    <row r="47" ht="14.25" spans="1:5">
      <c r="A47" s="4">
        <v>45</v>
      </c>
      <c r="B47" s="3" t="s">
        <v>148</v>
      </c>
      <c r="C47" s="4">
        <v>7</v>
      </c>
      <c r="D47" s="3"/>
      <c r="E47" s="7">
        <f t="shared" si="0"/>
        <v>0</v>
      </c>
    </row>
    <row r="48" ht="14.25" spans="1:5">
      <c r="A48" s="4">
        <v>46</v>
      </c>
      <c r="B48" s="3" t="s">
        <v>150</v>
      </c>
      <c r="C48" s="4">
        <v>24</v>
      </c>
      <c r="D48" s="3">
        <v>8</v>
      </c>
      <c r="E48" s="7">
        <f t="shared" si="0"/>
        <v>192</v>
      </c>
    </row>
    <row r="49" ht="14.25" spans="1:5">
      <c r="A49" s="4">
        <v>47</v>
      </c>
      <c r="B49" s="3" t="s">
        <v>152</v>
      </c>
      <c r="C49" s="4">
        <v>2</v>
      </c>
      <c r="D49" s="3">
        <v>37</v>
      </c>
      <c r="E49" s="7">
        <f t="shared" si="0"/>
        <v>74</v>
      </c>
    </row>
    <row r="50" ht="14.25" spans="1:5">
      <c r="A50" s="4">
        <v>48</v>
      </c>
      <c r="B50" s="3" t="s">
        <v>153</v>
      </c>
      <c r="C50" s="4">
        <v>3</v>
      </c>
      <c r="D50" s="3">
        <v>116.3</v>
      </c>
      <c r="E50" s="7">
        <f t="shared" si="0"/>
        <v>348.9</v>
      </c>
    </row>
    <row r="51" ht="14.25" spans="1:5">
      <c r="A51" s="4">
        <v>49</v>
      </c>
      <c r="B51" s="3" t="s">
        <v>154</v>
      </c>
      <c r="C51" s="4">
        <v>10</v>
      </c>
      <c r="D51" s="3">
        <v>116.3</v>
      </c>
      <c r="E51" s="7">
        <f t="shared" si="0"/>
        <v>1163</v>
      </c>
    </row>
    <row r="52" ht="14.25" spans="1:5">
      <c r="A52" s="4">
        <v>50</v>
      </c>
      <c r="B52" s="3" t="s">
        <v>155</v>
      </c>
      <c r="C52" s="4">
        <v>11</v>
      </c>
      <c r="D52" s="3">
        <v>190</v>
      </c>
      <c r="E52" s="7">
        <f t="shared" si="0"/>
        <v>2090</v>
      </c>
    </row>
    <row r="53" ht="14.25" spans="1:5">
      <c r="A53" s="4">
        <v>51</v>
      </c>
      <c r="B53" s="3" t="s">
        <v>156</v>
      </c>
      <c r="C53" s="4">
        <v>2</v>
      </c>
      <c r="D53" s="3">
        <v>127</v>
      </c>
      <c r="E53" s="7">
        <f t="shared" si="0"/>
        <v>254</v>
      </c>
    </row>
    <row r="54" ht="14.25" spans="1:5">
      <c r="A54" s="4">
        <v>52</v>
      </c>
      <c r="B54" s="3" t="s">
        <v>158</v>
      </c>
      <c r="C54" s="4">
        <v>15</v>
      </c>
      <c r="D54" s="3">
        <v>300</v>
      </c>
      <c r="E54" s="7">
        <f t="shared" si="0"/>
        <v>4500</v>
      </c>
    </row>
    <row r="55" ht="14.25" spans="1:5">
      <c r="A55" s="4">
        <v>53</v>
      </c>
      <c r="B55" s="3" t="s">
        <v>160</v>
      </c>
      <c r="C55" s="4">
        <v>1</v>
      </c>
      <c r="D55" s="3">
        <v>110</v>
      </c>
      <c r="E55" s="7">
        <f t="shared" si="0"/>
        <v>110</v>
      </c>
    </row>
    <row r="56" ht="14.25" spans="1:5">
      <c r="A56" s="4">
        <v>54</v>
      </c>
      <c r="B56" s="3" t="s">
        <v>162</v>
      </c>
      <c r="C56" s="4">
        <v>2</v>
      </c>
      <c r="D56" s="3"/>
      <c r="E56" s="7">
        <f t="shared" si="0"/>
        <v>0</v>
      </c>
    </row>
    <row r="57" ht="14.25" spans="1:5">
      <c r="A57" s="4">
        <v>55</v>
      </c>
      <c r="B57" s="3" t="s">
        <v>163</v>
      </c>
      <c r="C57" s="4">
        <v>9</v>
      </c>
      <c r="D57" s="3">
        <v>34</v>
      </c>
      <c r="E57" s="7">
        <f t="shared" si="0"/>
        <v>306</v>
      </c>
    </row>
    <row r="58" ht="14.25" spans="1:5">
      <c r="A58" s="4">
        <v>56</v>
      </c>
      <c r="B58" s="3" t="s">
        <v>164</v>
      </c>
      <c r="C58" s="4">
        <v>4</v>
      </c>
      <c r="D58" s="3">
        <v>72</v>
      </c>
      <c r="E58" s="7">
        <f t="shared" si="0"/>
        <v>288</v>
      </c>
    </row>
    <row r="59" ht="14.25" spans="1:5">
      <c r="A59" s="4">
        <v>57</v>
      </c>
      <c r="B59" s="3" t="s">
        <v>165</v>
      </c>
      <c r="C59" s="4">
        <v>1</v>
      </c>
      <c r="D59" s="3">
        <v>352</v>
      </c>
      <c r="E59" s="7">
        <f t="shared" si="0"/>
        <v>352</v>
      </c>
    </row>
    <row r="60" ht="14.25" spans="1:5">
      <c r="A60" s="4">
        <v>58</v>
      </c>
      <c r="B60" s="3" t="s">
        <v>166</v>
      </c>
      <c r="C60" s="4">
        <v>1</v>
      </c>
      <c r="D60" s="3"/>
      <c r="E60" s="7">
        <f t="shared" si="0"/>
        <v>0</v>
      </c>
    </row>
    <row r="61" ht="14.25" spans="1:5">
      <c r="A61" s="4">
        <v>59</v>
      </c>
      <c r="B61" s="3" t="s">
        <v>167</v>
      </c>
      <c r="C61" s="4">
        <v>7</v>
      </c>
      <c r="D61" s="3"/>
      <c r="E61" s="7">
        <f t="shared" si="0"/>
        <v>0</v>
      </c>
    </row>
    <row r="62" ht="14.25" spans="1:5">
      <c r="A62" s="4">
        <v>60</v>
      </c>
      <c r="B62" s="3" t="s">
        <v>168</v>
      </c>
      <c r="C62" s="4">
        <v>3</v>
      </c>
      <c r="D62" s="3"/>
      <c r="E62" s="7">
        <f t="shared" si="0"/>
        <v>0</v>
      </c>
    </row>
    <row r="63" ht="14.25" spans="1:5">
      <c r="A63" s="4">
        <v>61</v>
      </c>
      <c r="B63" s="3" t="s">
        <v>169</v>
      </c>
      <c r="C63" s="4">
        <v>4</v>
      </c>
      <c r="D63" s="3"/>
      <c r="E63" s="7">
        <f t="shared" si="0"/>
        <v>0</v>
      </c>
    </row>
    <row r="64" ht="14.25" spans="1:5">
      <c r="A64" s="4">
        <v>62</v>
      </c>
      <c r="B64" s="3" t="s">
        <v>171</v>
      </c>
      <c r="C64" s="4">
        <v>2</v>
      </c>
      <c r="D64" s="3">
        <v>450</v>
      </c>
      <c r="E64" s="7">
        <f t="shared" si="0"/>
        <v>900</v>
      </c>
    </row>
    <row r="65" ht="14.25" spans="1:5">
      <c r="A65" s="4">
        <v>63</v>
      </c>
      <c r="B65" s="3" t="s">
        <v>173</v>
      </c>
      <c r="C65" s="4">
        <v>66</v>
      </c>
      <c r="D65" s="3">
        <v>22</v>
      </c>
      <c r="E65" s="7">
        <f t="shared" si="0"/>
        <v>1452</v>
      </c>
    </row>
    <row r="66" ht="14.25" spans="1:5">
      <c r="A66" s="4">
        <v>64</v>
      </c>
      <c r="B66" s="3" t="s">
        <v>175</v>
      </c>
      <c r="C66" s="4">
        <v>2</v>
      </c>
      <c r="D66" s="3"/>
      <c r="E66" s="7">
        <f t="shared" si="0"/>
        <v>0</v>
      </c>
    </row>
    <row r="67" ht="14.25" spans="1:5">
      <c r="A67" s="4">
        <v>65</v>
      </c>
      <c r="B67" s="3" t="s">
        <v>177</v>
      </c>
      <c r="C67" s="4">
        <v>2</v>
      </c>
      <c r="D67" s="3"/>
      <c r="E67" s="7">
        <f t="shared" ref="E67:E130" si="1">(D67*C67)</f>
        <v>0</v>
      </c>
    </row>
    <row r="68" ht="14.25" spans="1:5">
      <c r="A68" s="4">
        <v>66</v>
      </c>
      <c r="B68" s="3" t="s">
        <v>178</v>
      </c>
      <c r="C68" s="4">
        <v>1</v>
      </c>
      <c r="D68" s="3">
        <v>6</v>
      </c>
      <c r="E68" s="7">
        <f t="shared" si="1"/>
        <v>6</v>
      </c>
    </row>
    <row r="69" ht="14.25" spans="1:5">
      <c r="A69" s="4">
        <v>67</v>
      </c>
      <c r="B69" s="3" t="s">
        <v>179</v>
      </c>
      <c r="C69" s="4">
        <v>1</v>
      </c>
      <c r="D69" s="3">
        <v>6</v>
      </c>
      <c r="E69" s="7">
        <f t="shared" si="1"/>
        <v>6</v>
      </c>
    </row>
    <row r="70" ht="14.25" spans="1:5">
      <c r="A70" s="4">
        <v>68</v>
      </c>
      <c r="B70" s="3" t="s">
        <v>181</v>
      </c>
      <c r="C70" s="4">
        <v>1</v>
      </c>
      <c r="D70" s="3"/>
      <c r="E70" s="7">
        <f t="shared" si="1"/>
        <v>0</v>
      </c>
    </row>
    <row r="71" ht="14.25" spans="1:5">
      <c r="A71" s="4">
        <v>69</v>
      </c>
      <c r="B71" s="3" t="s">
        <v>183</v>
      </c>
      <c r="C71" s="4">
        <v>1</v>
      </c>
      <c r="D71" s="3"/>
      <c r="E71" s="7">
        <f t="shared" si="1"/>
        <v>0</v>
      </c>
    </row>
    <row r="72" ht="14.25" spans="1:5">
      <c r="A72" s="4">
        <v>70</v>
      </c>
      <c r="B72" s="3" t="s">
        <v>184</v>
      </c>
      <c r="C72" s="4">
        <v>176</v>
      </c>
      <c r="D72" s="3">
        <v>50</v>
      </c>
      <c r="E72" s="7">
        <f t="shared" si="1"/>
        <v>8800</v>
      </c>
    </row>
    <row r="73" ht="14.25" spans="1:5">
      <c r="A73" s="4">
        <v>71</v>
      </c>
      <c r="B73" s="3" t="s">
        <v>185</v>
      </c>
      <c r="C73" s="4">
        <v>10</v>
      </c>
      <c r="D73" s="3">
        <v>50</v>
      </c>
      <c r="E73" s="7">
        <f t="shared" si="1"/>
        <v>500</v>
      </c>
    </row>
    <row r="74" ht="14.25" spans="1:5">
      <c r="A74" s="4">
        <v>72</v>
      </c>
      <c r="B74" s="3" t="s">
        <v>186</v>
      </c>
      <c r="C74" s="4">
        <v>12</v>
      </c>
      <c r="D74" s="3"/>
      <c r="E74" s="7">
        <f t="shared" si="1"/>
        <v>0</v>
      </c>
    </row>
    <row r="75" ht="14.25" spans="1:5">
      <c r="A75" s="4">
        <v>73</v>
      </c>
      <c r="B75" s="3" t="s">
        <v>187</v>
      </c>
      <c r="C75" s="4">
        <v>2</v>
      </c>
      <c r="D75" s="3"/>
      <c r="E75" s="7">
        <f t="shared" si="1"/>
        <v>0</v>
      </c>
    </row>
    <row r="76" ht="14.25" spans="1:5">
      <c r="A76" s="4">
        <v>74</v>
      </c>
      <c r="B76" s="3" t="s">
        <v>188</v>
      </c>
      <c r="C76" s="4">
        <v>25</v>
      </c>
      <c r="D76" s="3">
        <v>112</v>
      </c>
      <c r="E76" s="7">
        <f t="shared" si="1"/>
        <v>2800</v>
      </c>
    </row>
    <row r="77" ht="14.25" spans="1:5">
      <c r="A77" s="4">
        <v>75</v>
      </c>
      <c r="B77" s="3" t="s">
        <v>189</v>
      </c>
      <c r="C77" s="4">
        <v>2</v>
      </c>
      <c r="D77" s="3"/>
      <c r="E77" s="7">
        <f t="shared" si="1"/>
        <v>0</v>
      </c>
    </row>
    <row r="78" ht="14.25" spans="1:5">
      <c r="A78" s="4">
        <v>76</v>
      </c>
      <c r="B78" s="3" t="s">
        <v>191</v>
      </c>
      <c r="C78" s="4">
        <v>4</v>
      </c>
      <c r="D78" s="3"/>
      <c r="E78" s="7">
        <f t="shared" si="1"/>
        <v>0</v>
      </c>
    </row>
    <row r="79" ht="14.25" spans="1:5">
      <c r="A79" s="4">
        <v>77</v>
      </c>
      <c r="B79" s="3" t="s">
        <v>193</v>
      </c>
      <c r="C79" s="4">
        <v>3</v>
      </c>
      <c r="D79" s="3">
        <v>25</v>
      </c>
      <c r="E79" s="7">
        <f t="shared" si="1"/>
        <v>75</v>
      </c>
    </row>
    <row r="80" ht="14.25" spans="1:5">
      <c r="A80" s="4">
        <v>78</v>
      </c>
      <c r="B80" s="3" t="s">
        <v>194</v>
      </c>
      <c r="C80" s="4">
        <v>6</v>
      </c>
      <c r="D80" s="3">
        <v>198</v>
      </c>
      <c r="E80" s="7">
        <f t="shared" si="1"/>
        <v>1188</v>
      </c>
    </row>
    <row r="81" ht="14.25" spans="1:5">
      <c r="A81" s="4">
        <v>79</v>
      </c>
      <c r="B81" s="3" t="s">
        <v>195</v>
      </c>
      <c r="C81" s="4">
        <v>2</v>
      </c>
      <c r="D81" s="3">
        <v>85</v>
      </c>
      <c r="E81" s="7">
        <f t="shared" si="1"/>
        <v>170</v>
      </c>
    </row>
    <row r="82" ht="14.25" spans="1:5">
      <c r="A82" s="4">
        <v>80</v>
      </c>
      <c r="B82" s="3" t="s">
        <v>196</v>
      </c>
      <c r="C82" s="4">
        <v>7</v>
      </c>
      <c r="D82" s="3">
        <v>363.6</v>
      </c>
      <c r="E82" s="7">
        <f t="shared" si="1"/>
        <v>2545.2</v>
      </c>
    </row>
    <row r="83" ht="14.25" spans="1:5">
      <c r="A83" s="4">
        <v>81</v>
      </c>
      <c r="B83" s="3" t="s">
        <v>197</v>
      </c>
      <c r="C83" s="4">
        <v>1</v>
      </c>
      <c r="D83" s="3"/>
      <c r="E83" s="7">
        <f t="shared" si="1"/>
        <v>0</v>
      </c>
    </row>
    <row r="84" ht="14.25" spans="1:5">
      <c r="A84" s="4">
        <v>82</v>
      </c>
      <c r="B84" s="3" t="s">
        <v>198</v>
      </c>
      <c r="C84" s="4">
        <v>7</v>
      </c>
      <c r="D84" s="3">
        <v>103.2</v>
      </c>
      <c r="E84" s="7">
        <f t="shared" si="1"/>
        <v>722.4</v>
      </c>
    </row>
    <row r="85" ht="14.25" spans="1:5">
      <c r="A85" s="4">
        <v>83</v>
      </c>
      <c r="B85" s="3" t="s">
        <v>199</v>
      </c>
      <c r="C85" s="4">
        <v>10</v>
      </c>
      <c r="D85" s="3">
        <v>103.2</v>
      </c>
      <c r="E85" s="7">
        <f t="shared" si="1"/>
        <v>1032</v>
      </c>
    </row>
    <row r="86" ht="14.25" spans="1:5">
      <c r="A86" s="4">
        <v>84</v>
      </c>
      <c r="B86" s="3" t="s">
        <v>200</v>
      </c>
      <c r="C86" s="4">
        <v>6</v>
      </c>
      <c r="D86" s="3">
        <v>234</v>
      </c>
      <c r="E86" s="7">
        <f t="shared" si="1"/>
        <v>1404</v>
      </c>
    </row>
    <row r="87" ht="14.25" spans="1:5">
      <c r="A87" s="4">
        <v>85</v>
      </c>
      <c r="B87" s="3" t="s">
        <v>202</v>
      </c>
      <c r="C87" s="4">
        <v>2</v>
      </c>
      <c r="D87" s="3"/>
      <c r="E87" s="7">
        <f t="shared" si="1"/>
        <v>0</v>
      </c>
    </row>
    <row r="88" ht="14.25" spans="1:5">
      <c r="A88" s="4">
        <v>86</v>
      </c>
      <c r="B88" s="3" t="s">
        <v>203</v>
      </c>
      <c r="C88" s="4">
        <v>2</v>
      </c>
      <c r="D88" s="3"/>
      <c r="E88" s="7">
        <f t="shared" si="1"/>
        <v>0</v>
      </c>
    </row>
    <row r="89" ht="14.25" spans="1:5">
      <c r="A89" s="4">
        <v>87</v>
      </c>
      <c r="B89" s="3" t="s">
        <v>204</v>
      </c>
      <c r="C89" s="4">
        <v>5</v>
      </c>
      <c r="D89" s="3">
        <v>140</v>
      </c>
      <c r="E89" s="7">
        <f t="shared" si="1"/>
        <v>700</v>
      </c>
    </row>
    <row r="90" ht="14.25" spans="1:5">
      <c r="A90" s="4">
        <v>88</v>
      </c>
      <c r="B90" s="3" t="s">
        <v>205</v>
      </c>
      <c r="C90" s="4">
        <v>12</v>
      </c>
      <c r="D90" s="3">
        <v>80.2</v>
      </c>
      <c r="E90" s="7">
        <f t="shared" si="1"/>
        <v>962.4</v>
      </c>
    </row>
    <row r="91" ht="14.25" spans="1:5">
      <c r="A91" s="4">
        <v>89</v>
      </c>
      <c r="B91" s="3" t="s">
        <v>206</v>
      </c>
      <c r="C91" s="4">
        <v>2</v>
      </c>
      <c r="D91" s="3"/>
      <c r="E91" s="7">
        <f t="shared" si="1"/>
        <v>0</v>
      </c>
    </row>
    <row r="92" ht="14.25" spans="1:5">
      <c r="A92" s="4">
        <v>90</v>
      </c>
      <c r="B92" s="3" t="s">
        <v>208</v>
      </c>
      <c r="C92" s="4">
        <v>1</v>
      </c>
      <c r="D92" s="3"/>
      <c r="E92" s="7">
        <f t="shared" si="1"/>
        <v>0</v>
      </c>
    </row>
    <row r="93" ht="14.25" spans="1:5">
      <c r="A93" s="4">
        <v>91</v>
      </c>
      <c r="B93" s="3" t="s">
        <v>209</v>
      </c>
      <c r="C93" s="4">
        <v>1</v>
      </c>
      <c r="D93" s="3">
        <v>780</v>
      </c>
      <c r="E93" s="7">
        <f t="shared" si="1"/>
        <v>780</v>
      </c>
    </row>
    <row r="94" ht="14.25" spans="1:5">
      <c r="A94" s="4">
        <v>92</v>
      </c>
      <c r="B94" s="3" t="s">
        <v>210</v>
      </c>
      <c r="C94" s="4">
        <v>2</v>
      </c>
      <c r="D94" s="3"/>
      <c r="E94" s="7">
        <f t="shared" si="1"/>
        <v>0</v>
      </c>
    </row>
    <row r="95" ht="14.25" spans="1:5">
      <c r="A95" s="4">
        <v>93</v>
      </c>
      <c r="B95" s="3" t="s">
        <v>211</v>
      </c>
      <c r="C95" s="4">
        <v>2</v>
      </c>
      <c r="D95" s="3"/>
      <c r="E95" s="7">
        <f t="shared" si="1"/>
        <v>0</v>
      </c>
    </row>
    <row r="96" ht="14.25" spans="1:5">
      <c r="A96" s="4">
        <v>94</v>
      </c>
      <c r="B96" s="3" t="s">
        <v>212</v>
      </c>
      <c r="C96" s="4">
        <v>4</v>
      </c>
      <c r="D96" s="3">
        <v>36.8</v>
      </c>
      <c r="E96" s="7">
        <f t="shared" si="1"/>
        <v>147.2</v>
      </c>
    </row>
    <row r="97" ht="14.25" spans="1:5">
      <c r="A97" s="4">
        <v>95</v>
      </c>
      <c r="B97" s="3" t="s">
        <v>213</v>
      </c>
      <c r="C97" s="4">
        <v>2</v>
      </c>
      <c r="D97" s="3"/>
      <c r="E97" s="7">
        <f t="shared" si="1"/>
        <v>0</v>
      </c>
    </row>
    <row r="98" ht="14.25" spans="1:5">
      <c r="A98" s="4">
        <v>96</v>
      </c>
      <c r="B98" s="3" t="s">
        <v>214</v>
      </c>
      <c r="C98" s="4">
        <v>2</v>
      </c>
      <c r="D98" s="3">
        <v>295</v>
      </c>
      <c r="E98" s="7">
        <f t="shared" si="1"/>
        <v>590</v>
      </c>
    </row>
    <row r="99" ht="14.25" spans="1:5">
      <c r="A99" s="4">
        <v>97</v>
      </c>
      <c r="B99" s="3" t="s">
        <v>215</v>
      </c>
      <c r="C99" s="4">
        <v>4</v>
      </c>
      <c r="D99" s="3">
        <v>309</v>
      </c>
      <c r="E99" s="7">
        <f t="shared" si="1"/>
        <v>1236</v>
      </c>
    </row>
    <row r="100" ht="14.25" spans="1:5">
      <c r="A100" s="4">
        <v>98</v>
      </c>
      <c r="B100" s="3" t="s">
        <v>216</v>
      </c>
      <c r="C100" s="4">
        <v>6</v>
      </c>
      <c r="D100" s="3">
        <v>24</v>
      </c>
      <c r="E100" s="7">
        <f t="shared" si="1"/>
        <v>144</v>
      </c>
    </row>
    <row r="101" ht="14.25" spans="1:5">
      <c r="A101" s="4">
        <v>99</v>
      </c>
      <c r="B101" s="3" t="s">
        <v>218</v>
      </c>
      <c r="C101" s="4">
        <v>3</v>
      </c>
      <c r="D101" s="3">
        <v>1090</v>
      </c>
      <c r="E101" s="7">
        <f t="shared" si="1"/>
        <v>3270</v>
      </c>
    </row>
    <row r="102" ht="14.25" spans="1:5">
      <c r="A102" s="4">
        <v>100</v>
      </c>
      <c r="B102" s="3" t="s">
        <v>219</v>
      </c>
      <c r="C102" s="4">
        <v>2</v>
      </c>
      <c r="D102" s="3"/>
      <c r="E102" s="7">
        <f t="shared" si="1"/>
        <v>0</v>
      </c>
    </row>
    <row r="103" ht="14.25" spans="1:5">
      <c r="A103" s="4">
        <v>101</v>
      </c>
      <c r="B103" s="3" t="s">
        <v>221</v>
      </c>
      <c r="C103" s="4">
        <v>2</v>
      </c>
      <c r="D103" s="3">
        <v>13.8</v>
      </c>
      <c r="E103" s="7">
        <f t="shared" si="1"/>
        <v>27.6</v>
      </c>
    </row>
    <row r="104" ht="14.25" spans="1:5">
      <c r="A104" s="4">
        <v>102</v>
      </c>
      <c r="B104" s="3" t="s">
        <v>223</v>
      </c>
      <c r="C104" s="4">
        <v>8</v>
      </c>
      <c r="D104" s="3">
        <v>158</v>
      </c>
      <c r="E104" s="7">
        <f t="shared" si="1"/>
        <v>1264</v>
      </c>
    </row>
    <row r="105" ht="14.25" spans="1:5">
      <c r="A105" s="4">
        <v>103</v>
      </c>
      <c r="B105" s="3" t="s">
        <v>225</v>
      </c>
      <c r="C105" s="4">
        <v>10</v>
      </c>
      <c r="D105" s="3"/>
      <c r="E105" s="7">
        <f t="shared" si="1"/>
        <v>0</v>
      </c>
    </row>
    <row r="106" ht="14.25" spans="1:5">
      <c r="A106" s="4">
        <v>104</v>
      </c>
      <c r="B106" s="3" t="s">
        <v>227</v>
      </c>
      <c r="C106" s="4">
        <v>4</v>
      </c>
      <c r="D106" s="3">
        <v>262</v>
      </c>
      <c r="E106" s="7">
        <f t="shared" si="1"/>
        <v>1048</v>
      </c>
    </row>
    <row r="107" ht="14.25" spans="1:5">
      <c r="A107" s="4">
        <v>105</v>
      </c>
      <c r="B107" s="3" t="s">
        <v>229</v>
      </c>
      <c r="C107" s="4">
        <v>1</v>
      </c>
      <c r="D107" s="3">
        <v>75</v>
      </c>
      <c r="E107" s="7">
        <f t="shared" si="1"/>
        <v>75</v>
      </c>
    </row>
    <row r="108" ht="14.25" spans="1:5">
      <c r="A108" s="4">
        <v>106</v>
      </c>
      <c r="B108" s="3" t="s">
        <v>230</v>
      </c>
      <c r="C108" s="4">
        <v>1</v>
      </c>
      <c r="D108" s="3">
        <v>115</v>
      </c>
      <c r="E108" s="7">
        <f t="shared" si="1"/>
        <v>115</v>
      </c>
    </row>
    <row r="109" ht="14.25" spans="1:5">
      <c r="A109" s="4">
        <v>107</v>
      </c>
      <c r="B109" s="3" t="s">
        <v>231</v>
      </c>
      <c r="C109" s="4">
        <v>2</v>
      </c>
      <c r="D109" s="3">
        <v>41.4</v>
      </c>
      <c r="E109" s="7">
        <f t="shared" si="1"/>
        <v>82.8</v>
      </c>
    </row>
    <row r="110" ht="14.25" spans="1:5">
      <c r="A110" s="4">
        <v>108</v>
      </c>
      <c r="B110" s="3" t="s">
        <v>232</v>
      </c>
      <c r="C110" s="4">
        <v>2</v>
      </c>
      <c r="D110" s="3"/>
      <c r="E110" s="7">
        <f t="shared" si="1"/>
        <v>0</v>
      </c>
    </row>
    <row r="111" ht="14.25" spans="1:5">
      <c r="A111" s="4">
        <v>109</v>
      </c>
      <c r="B111" s="3" t="s">
        <v>233</v>
      </c>
      <c r="C111" s="4">
        <v>4</v>
      </c>
      <c r="D111" s="3">
        <v>706</v>
      </c>
      <c r="E111" s="7">
        <f t="shared" si="1"/>
        <v>2824</v>
      </c>
    </row>
    <row r="112" ht="14.25" spans="1:5">
      <c r="A112" s="4">
        <v>110</v>
      </c>
      <c r="B112" s="3" t="s">
        <v>234</v>
      </c>
      <c r="C112" s="4">
        <v>1</v>
      </c>
      <c r="D112" s="3">
        <v>691</v>
      </c>
      <c r="E112" s="7">
        <f t="shared" si="1"/>
        <v>691</v>
      </c>
    </row>
    <row r="113" ht="14.25" spans="1:5">
      <c r="A113" s="4">
        <v>111</v>
      </c>
      <c r="B113" s="3" t="s">
        <v>236</v>
      </c>
      <c r="C113" s="4">
        <v>2</v>
      </c>
      <c r="D113" s="3">
        <v>20</v>
      </c>
      <c r="E113" s="7">
        <f t="shared" si="1"/>
        <v>40</v>
      </c>
    </row>
    <row r="114" ht="14.25" spans="1:5">
      <c r="A114" s="4">
        <v>112</v>
      </c>
      <c r="B114" s="3" t="s">
        <v>238</v>
      </c>
      <c r="C114" s="4">
        <v>3</v>
      </c>
      <c r="D114" s="3"/>
      <c r="E114" s="7">
        <f t="shared" si="1"/>
        <v>0</v>
      </c>
    </row>
    <row r="115" ht="14.25" spans="1:5">
      <c r="A115" s="4">
        <v>113</v>
      </c>
      <c r="B115" s="3" t="s">
        <v>239</v>
      </c>
      <c r="C115" s="4">
        <v>2</v>
      </c>
      <c r="D115" s="3"/>
      <c r="E115" s="7">
        <f t="shared" si="1"/>
        <v>0</v>
      </c>
    </row>
    <row r="116" ht="14.25" spans="1:5">
      <c r="A116" s="4">
        <v>114</v>
      </c>
      <c r="B116" s="3" t="s">
        <v>241</v>
      </c>
      <c r="C116" s="4">
        <v>2</v>
      </c>
      <c r="D116" s="3">
        <v>376</v>
      </c>
      <c r="E116" s="7">
        <f t="shared" si="1"/>
        <v>752</v>
      </c>
    </row>
    <row r="117" ht="14.25" spans="1:5">
      <c r="A117" s="4">
        <v>115</v>
      </c>
      <c r="B117" s="3" t="s">
        <v>242</v>
      </c>
      <c r="C117" s="4">
        <v>4</v>
      </c>
      <c r="D117" s="3">
        <v>145</v>
      </c>
      <c r="E117" s="7">
        <f t="shared" si="1"/>
        <v>580</v>
      </c>
    </row>
    <row r="118" ht="14.25" spans="1:5">
      <c r="A118" s="4">
        <v>116</v>
      </c>
      <c r="B118" s="3" t="s">
        <v>244</v>
      </c>
      <c r="C118" s="4">
        <v>2</v>
      </c>
      <c r="D118" s="3">
        <v>21</v>
      </c>
      <c r="E118" s="7">
        <f t="shared" si="1"/>
        <v>42</v>
      </c>
    </row>
    <row r="119" ht="14.25" spans="1:5">
      <c r="A119" s="4">
        <v>117</v>
      </c>
      <c r="B119" s="3" t="s">
        <v>245</v>
      </c>
      <c r="C119" s="4">
        <v>1</v>
      </c>
      <c r="D119" s="3"/>
      <c r="E119" s="7">
        <f t="shared" si="1"/>
        <v>0</v>
      </c>
    </row>
    <row r="120" ht="14.25" spans="1:5">
      <c r="A120" s="4">
        <v>118</v>
      </c>
      <c r="B120" s="3" t="s">
        <v>246</v>
      </c>
      <c r="C120" s="4">
        <v>1</v>
      </c>
      <c r="D120" s="3">
        <v>110</v>
      </c>
      <c r="E120" s="7">
        <f t="shared" si="1"/>
        <v>110</v>
      </c>
    </row>
    <row r="121" ht="14.25" spans="1:5">
      <c r="A121" s="4">
        <v>119</v>
      </c>
      <c r="B121" s="3" t="s">
        <v>247</v>
      </c>
      <c r="C121" s="4">
        <v>2</v>
      </c>
      <c r="D121" s="3">
        <v>42.6</v>
      </c>
      <c r="E121" s="7">
        <f t="shared" si="1"/>
        <v>85.2</v>
      </c>
    </row>
    <row r="122" ht="14.25" spans="1:5">
      <c r="A122" s="4">
        <v>120</v>
      </c>
      <c r="B122" s="3" t="s">
        <v>248</v>
      </c>
      <c r="C122" s="4">
        <v>1</v>
      </c>
      <c r="D122" s="3">
        <v>31</v>
      </c>
      <c r="E122" s="7">
        <f t="shared" si="1"/>
        <v>31</v>
      </c>
    </row>
    <row r="123" ht="14.25" spans="1:5">
      <c r="A123" s="4">
        <v>121</v>
      </c>
      <c r="B123" s="3" t="s">
        <v>249</v>
      </c>
      <c r="C123" s="4">
        <v>3</v>
      </c>
      <c r="D123" s="3">
        <v>18.5</v>
      </c>
      <c r="E123" s="7">
        <f t="shared" si="1"/>
        <v>55.5</v>
      </c>
    </row>
    <row r="124" ht="14.25" spans="1:5">
      <c r="A124" s="4">
        <v>122</v>
      </c>
      <c r="B124" s="3" t="s">
        <v>251</v>
      </c>
      <c r="C124" s="4">
        <v>2</v>
      </c>
      <c r="D124" s="3">
        <v>32</v>
      </c>
      <c r="E124" s="7">
        <f t="shared" si="1"/>
        <v>64</v>
      </c>
    </row>
    <row r="125" ht="14.25" spans="1:5">
      <c r="A125" s="4">
        <v>123</v>
      </c>
      <c r="B125" s="3" t="s">
        <v>253</v>
      </c>
      <c r="C125" s="4">
        <v>2</v>
      </c>
      <c r="D125" s="3">
        <v>48</v>
      </c>
      <c r="E125" s="7">
        <f t="shared" si="1"/>
        <v>96</v>
      </c>
    </row>
    <row r="126" ht="14.25" spans="1:5">
      <c r="A126" s="4">
        <v>124</v>
      </c>
      <c r="B126" s="3" t="s">
        <v>255</v>
      </c>
      <c r="C126" s="4">
        <v>1</v>
      </c>
      <c r="D126" s="3">
        <v>1050</v>
      </c>
      <c r="E126" s="7">
        <f t="shared" si="1"/>
        <v>1050</v>
      </c>
    </row>
    <row r="127" ht="14.25" spans="1:5">
      <c r="A127" s="4">
        <v>125</v>
      </c>
      <c r="B127" s="3" t="s">
        <v>257</v>
      </c>
      <c r="C127" s="4">
        <v>1</v>
      </c>
      <c r="D127" s="3">
        <v>42</v>
      </c>
      <c r="E127" s="7">
        <f t="shared" si="1"/>
        <v>42</v>
      </c>
    </row>
    <row r="128" ht="14.25" spans="1:5">
      <c r="A128" s="4">
        <v>126</v>
      </c>
      <c r="B128" s="3" t="s">
        <v>259</v>
      </c>
      <c r="C128" s="4">
        <v>3</v>
      </c>
      <c r="D128" s="3">
        <v>10</v>
      </c>
      <c r="E128" s="7">
        <f t="shared" si="1"/>
        <v>30</v>
      </c>
    </row>
    <row r="129" ht="14.25" spans="1:5">
      <c r="A129" s="4">
        <v>127</v>
      </c>
      <c r="B129" s="3" t="s">
        <v>260</v>
      </c>
      <c r="C129" s="4">
        <v>17</v>
      </c>
      <c r="D129" s="3">
        <v>735</v>
      </c>
      <c r="E129" s="7">
        <f t="shared" si="1"/>
        <v>12495</v>
      </c>
    </row>
    <row r="130" ht="14.25" spans="1:5">
      <c r="A130" s="4">
        <v>128</v>
      </c>
      <c r="B130" s="3" t="s">
        <v>261</v>
      </c>
      <c r="C130" s="4">
        <v>8</v>
      </c>
      <c r="D130" s="3">
        <v>50</v>
      </c>
      <c r="E130" s="7">
        <f t="shared" si="1"/>
        <v>400</v>
      </c>
    </row>
    <row r="131" ht="14.25" spans="1:5">
      <c r="A131" s="4">
        <v>129</v>
      </c>
      <c r="B131" s="3" t="s">
        <v>262</v>
      </c>
      <c r="C131" s="4">
        <v>35</v>
      </c>
      <c r="D131" s="3">
        <v>50</v>
      </c>
      <c r="E131" s="7">
        <f t="shared" ref="E131:E194" si="2">(D131*C131)</f>
        <v>1750</v>
      </c>
    </row>
    <row r="132" ht="14.25" spans="1:5">
      <c r="A132" s="4">
        <v>130</v>
      </c>
      <c r="B132" s="3" t="s">
        <v>263</v>
      </c>
      <c r="C132" s="4">
        <v>1</v>
      </c>
      <c r="D132" s="3">
        <v>56</v>
      </c>
      <c r="E132" s="7">
        <f t="shared" si="2"/>
        <v>56</v>
      </c>
    </row>
    <row r="133" ht="14.25" spans="1:5">
      <c r="A133" s="4">
        <v>131</v>
      </c>
      <c r="B133" s="3" t="s">
        <v>265</v>
      </c>
      <c r="C133" s="4">
        <v>2</v>
      </c>
      <c r="D133" s="3"/>
      <c r="E133" s="7">
        <f t="shared" si="2"/>
        <v>0</v>
      </c>
    </row>
    <row r="134" ht="14.25" spans="1:5">
      <c r="A134" s="4">
        <v>132</v>
      </c>
      <c r="B134" s="3" t="s">
        <v>266</v>
      </c>
      <c r="C134" s="4">
        <v>12</v>
      </c>
      <c r="D134" s="7">
        <v>50</v>
      </c>
      <c r="E134" s="7">
        <f t="shared" si="2"/>
        <v>600</v>
      </c>
    </row>
    <row r="135" ht="14.25" spans="1:5">
      <c r="A135" s="4">
        <v>133</v>
      </c>
      <c r="B135" s="3" t="s">
        <v>268</v>
      </c>
      <c r="C135" s="4">
        <v>10</v>
      </c>
      <c r="D135" s="3">
        <v>50</v>
      </c>
      <c r="E135" s="7">
        <f t="shared" si="2"/>
        <v>500</v>
      </c>
    </row>
    <row r="136" ht="14.25" spans="1:5">
      <c r="A136" s="4">
        <v>134</v>
      </c>
      <c r="B136" s="3" t="s">
        <v>269</v>
      </c>
      <c r="C136" s="4">
        <v>1</v>
      </c>
      <c r="D136" s="3"/>
      <c r="E136" s="7">
        <f t="shared" si="2"/>
        <v>0</v>
      </c>
    </row>
    <row r="137" ht="14.25" spans="1:5">
      <c r="A137" s="4">
        <v>135</v>
      </c>
      <c r="B137" s="3" t="s">
        <v>271</v>
      </c>
      <c r="C137" s="4">
        <v>2</v>
      </c>
      <c r="D137" s="3">
        <v>143</v>
      </c>
      <c r="E137" s="7">
        <f t="shared" si="2"/>
        <v>286</v>
      </c>
    </row>
    <row r="138" ht="14.25" spans="1:5">
      <c r="A138" s="4">
        <v>136</v>
      </c>
      <c r="B138" s="3" t="s">
        <v>272</v>
      </c>
      <c r="C138" s="4">
        <v>2</v>
      </c>
      <c r="D138" s="3">
        <v>116</v>
      </c>
      <c r="E138" s="7">
        <f t="shared" si="2"/>
        <v>232</v>
      </c>
    </row>
    <row r="139" ht="14.25" spans="1:5">
      <c r="A139" s="4">
        <v>137</v>
      </c>
      <c r="B139" s="3" t="s">
        <v>274</v>
      </c>
      <c r="C139" s="4">
        <v>1</v>
      </c>
      <c r="D139" s="3"/>
      <c r="E139" s="7">
        <f t="shared" si="2"/>
        <v>0</v>
      </c>
    </row>
    <row r="140" ht="14.25" spans="1:5">
      <c r="A140" s="4">
        <v>138</v>
      </c>
      <c r="B140" s="3" t="s">
        <v>276</v>
      </c>
      <c r="C140" s="4">
        <v>3</v>
      </c>
      <c r="D140" s="3">
        <v>230</v>
      </c>
      <c r="E140" s="7">
        <f t="shared" si="2"/>
        <v>690</v>
      </c>
    </row>
    <row r="141" ht="14.25" spans="1:5">
      <c r="A141" s="4">
        <v>139</v>
      </c>
      <c r="B141" s="3" t="s">
        <v>278</v>
      </c>
      <c r="C141" s="4">
        <v>7</v>
      </c>
      <c r="D141" s="3"/>
      <c r="E141" s="7">
        <f t="shared" si="2"/>
        <v>0</v>
      </c>
    </row>
    <row r="142" ht="14.25" spans="1:5">
      <c r="A142" s="4">
        <v>140</v>
      </c>
      <c r="B142" s="3" t="s">
        <v>280</v>
      </c>
      <c r="C142" s="4">
        <v>4</v>
      </c>
      <c r="D142" s="3"/>
      <c r="E142" s="7">
        <f t="shared" si="2"/>
        <v>0</v>
      </c>
    </row>
    <row r="143" ht="14.25" spans="1:5">
      <c r="A143" s="4">
        <v>141</v>
      </c>
      <c r="B143" s="3" t="s">
        <v>282</v>
      </c>
      <c r="C143" s="4">
        <v>152</v>
      </c>
      <c r="D143" s="3">
        <v>48.5</v>
      </c>
      <c r="E143" s="7">
        <f t="shared" si="2"/>
        <v>7372</v>
      </c>
    </row>
    <row r="144" ht="14.25" spans="1:5">
      <c r="A144" s="4">
        <v>142</v>
      </c>
      <c r="B144" s="3" t="s">
        <v>284</v>
      </c>
      <c r="C144" s="4">
        <v>110</v>
      </c>
      <c r="D144" s="3">
        <v>48.5</v>
      </c>
      <c r="E144" s="7">
        <f t="shared" si="2"/>
        <v>5335</v>
      </c>
    </row>
    <row r="145" ht="14.25" spans="1:5">
      <c r="A145" s="4">
        <v>143</v>
      </c>
      <c r="B145" s="3" t="s">
        <v>286</v>
      </c>
      <c r="C145" s="4">
        <v>146</v>
      </c>
      <c r="D145" s="3">
        <v>53.2</v>
      </c>
      <c r="E145" s="7">
        <f t="shared" si="2"/>
        <v>7767.2</v>
      </c>
    </row>
    <row r="146" ht="14.25" spans="1:5">
      <c r="A146" s="4">
        <v>144</v>
      </c>
      <c r="B146" s="3" t="s">
        <v>288</v>
      </c>
      <c r="C146" s="4">
        <v>1</v>
      </c>
      <c r="D146" s="3">
        <v>21</v>
      </c>
      <c r="E146" s="7">
        <f t="shared" si="2"/>
        <v>21</v>
      </c>
    </row>
    <row r="147" ht="14.25" spans="1:5">
      <c r="A147" s="4">
        <v>145</v>
      </c>
      <c r="B147" s="3" t="s">
        <v>289</v>
      </c>
      <c r="C147" s="4">
        <v>4</v>
      </c>
      <c r="D147" s="3">
        <v>31</v>
      </c>
      <c r="E147" s="7">
        <f t="shared" si="2"/>
        <v>124</v>
      </c>
    </row>
    <row r="148" ht="14.25" spans="1:5">
      <c r="A148" s="4">
        <v>146</v>
      </c>
      <c r="B148" s="3" t="s">
        <v>290</v>
      </c>
      <c r="C148" s="4">
        <v>3</v>
      </c>
      <c r="D148" s="3">
        <v>513</v>
      </c>
      <c r="E148" s="7">
        <f t="shared" si="2"/>
        <v>1539</v>
      </c>
    </row>
    <row r="149" ht="14.25" spans="1:5">
      <c r="A149" s="4">
        <v>147</v>
      </c>
      <c r="B149" s="3" t="s">
        <v>291</v>
      </c>
      <c r="C149" s="4">
        <v>8</v>
      </c>
      <c r="D149" s="3">
        <v>731</v>
      </c>
      <c r="E149" s="7">
        <f t="shared" si="2"/>
        <v>5848</v>
      </c>
    </row>
    <row r="150" ht="14.25" spans="1:5">
      <c r="A150" s="4">
        <v>148</v>
      </c>
      <c r="B150" s="3" t="s">
        <v>292</v>
      </c>
      <c r="C150" s="4">
        <v>3</v>
      </c>
      <c r="D150" s="3"/>
      <c r="E150" s="7">
        <f t="shared" si="2"/>
        <v>0</v>
      </c>
    </row>
    <row r="151" ht="14.25" spans="1:5">
      <c r="A151" s="4">
        <v>149</v>
      </c>
      <c r="B151" s="3" t="s">
        <v>293</v>
      </c>
      <c r="C151" s="4">
        <v>6</v>
      </c>
      <c r="D151" s="3">
        <v>890</v>
      </c>
      <c r="E151" s="7">
        <f t="shared" si="2"/>
        <v>5340</v>
      </c>
    </row>
    <row r="152" ht="14.25" spans="1:5">
      <c r="A152" s="4">
        <v>150</v>
      </c>
      <c r="B152" s="3" t="s">
        <v>295</v>
      </c>
      <c r="C152" s="4">
        <v>4</v>
      </c>
      <c r="D152" s="3">
        <v>96</v>
      </c>
      <c r="E152" s="7">
        <f t="shared" si="2"/>
        <v>384</v>
      </c>
    </row>
    <row r="153" ht="14.25" spans="1:5">
      <c r="A153" s="4">
        <v>151</v>
      </c>
      <c r="B153" s="3" t="s">
        <v>297</v>
      </c>
      <c r="C153" s="4">
        <v>1</v>
      </c>
      <c r="D153" s="3">
        <v>116</v>
      </c>
      <c r="E153" s="7">
        <f t="shared" si="2"/>
        <v>116</v>
      </c>
    </row>
    <row r="154" ht="14.25" spans="1:5">
      <c r="A154" s="4">
        <v>152</v>
      </c>
      <c r="B154" s="3" t="s">
        <v>298</v>
      </c>
      <c r="C154" s="4">
        <v>1</v>
      </c>
      <c r="D154" s="3">
        <v>1050</v>
      </c>
      <c r="E154" s="7">
        <f t="shared" si="2"/>
        <v>1050</v>
      </c>
    </row>
    <row r="155" ht="14.25" spans="1:5">
      <c r="A155" s="4">
        <v>153</v>
      </c>
      <c r="B155" s="3" t="s">
        <v>300</v>
      </c>
      <c r="C155" s="4">
        <v>28</v>
      </c>
      <c r="D155" s="3">
        <v>100</v>
      </c>
      <c r="E155" s="7">
        <f t="shared" si="2"/>
        <v>2800</v>
      </c>
    </row>
    <row r="156" ht="14.25" spans="1:5">
      <c r="A156" s="4">
        <v>154</v>
      </c>
      <c r="B156" s="3" t="s">
        <v>301</v>
      </c>
      <c r="C156" s="4">
        <v>3</v>
      </c>
      <c r="D156" s="3">
        <v>230</v>
      </c>
      <c r="E156" s="7">
        <f t="shared" si="2"/>
        <v>690</v>
      </c>
    </row>
    <row r="157" ht="14.25" spans="1:5">
      <c r="A157" s="4">
        <v>155</v>
      </c>
      <c r="B157" s="3" t="s">
        <v>302</v>
      </c>
      <c r="C157" s="4">
        <v>1</v>
      </c>
      <c r="D157" s="3"/>
      <c r="E157" s="7">
        <f t="shared" si="2"/>
        <v>0</v>
      </c>
    </row>
    <row r="158" ht="14.25" spans="1:5">
      <c r="A158" s="4">
        <v>156</v>
      </c>
      <c r="B158" s="3" t="s">
        <v>303</v>
      </c>
      <c r="C158" s="4">
        <v>3</v>
      </c>
      <c r="D158" s="3">
        <v>40</v>
      </c>
      <c r="E158" s="7">
        <f t="shared" si="2"/>
        <v>120</v>
      </c>
    </row>
    <row r="159" ht="14.25" spans="1:5">
      <c r="A159" s="4">
        <v>157</v>
      </c>
      <c r="B159" s="3" t="s">
        <v>304</v>
      </c>
      <c r="C159" s="4">
        <v>4</v>
      </c>
      <c r="D159" s="3">
        <v>150</v>
      </c>
      <c r="E159" s="7">
        <f t="shared" si="2"/>
        <v>600</v>
      </c>
    </row>
    <row r="160" ht="14.25" spans="1:5">
      <c r="A160" s="4">
        <v>158</v>
      </c>
      <c r="B160" s="3" t="s">
        <v>305</v>
      </c>
      <c r="C160" s="4">
        <v>7</v>
      </c>
      <c r="D160" s="3">
        <v>1100</v>
      </c>
      <c r="E160" s="7">
        <f t="shared" si="2"/>
        <v>7700</v>
      </c>
    </row>
    <row r="161" ht="14.25" spans="1:5">
      <c r="A161" s="4">
        <v>159</v>
      </c>
      <c r="B161" s="3" t="s">
        <v>307</v>
      </c>
      <c r="C161" s="4">
        <v>2</v>
      </c>
      <c r="D161" s="3"/>
      <c r="E161" s="7">
        <f t="shared" si="2"/>
        <v>0</v>
      </c>
    </row>
    <row r="162" ht="14.25" spans="1:5">
      <c r="A162" s="4">
        <v>160</v>
      </c>
      <c r="B162" s="3" t="s">
        <v>308</v>
      </c>
      <c r="C162" s="4">
        <v>1</v>
      </c>
      <c r="D162" s="3"/>
      <c r="E162" s="7">
        <f t="shared" si="2"/>
        <v>0</v>
      </c>
    </row>
    <row r="163" ht="14.25" spans="1:5">
      <c r="A163" s="4">
        <v>161</v>
      </c>
      <c r="B163" s="3" t="s">
        <v>309</v>
      </c>
      <c r="C163" s="4">
        <v>1</v>
      </c>
      <c r="D163" s="3">
        <v>116.2</v>
      </c>
      <c r="E163" s="7">
        <f t="shared" si="2"/>
        <v>116.2</v>
      </c>
    </row>
    <row r="164" ht="14.25" spans="1:5">
      <c r="A164" s="4">
        <v>162</v>
      </c>
      <c r="B164" s="3" t="s">
        <v>310</v>
      </c>
      <c r="C164" s="4">
        <v>8</v>
      </c>
      <c r="D164" s="3">
        <v>50</v>
      </c>
      <c r="E164" s="7">
        <f t="shared" si="2"/>
        <v>400</v>
      </c>
    </row>
    <row r="165" ht="14.25" spans="1:5">
      <c r="A165" s="4">
        <v>163</v>
      </c>
      <c r="B165" s="3" t="s">
        <v>311</v>
      </c>
      <c r="C165" s="4">
        <v>39</v>
      </c>
      <c r="D165" s="3">
        <v>50</v>
      </c>
      <c r="E165" s="7">
        <f t="shared" si="2"/>
        <v>1950</v>
      </c>
    </row>
    <row r="166" ht="14.25" spans="1:5">
      <c r="A166" s="4">
        <v>164</v>
      </c>
      <c r="B166" s="3" t="s">
        <v>312</v>
      </c>
      <c r="C166" s="4">
        <v>6</v>
      </c>
      <c r="D166" s="3">
        <v>46</v>
      </c>
      <c r="E166" s="7">
        <f t="shared" si="2"/>
        <v>276</v>
      </c>
    </row>
    <row r="167" ht="14.25" spans="1:5">
      <c r="A167" s="4">
        <v>165</v>
      </c>
      <c r="B167" s="3" t="s">
        <v>313</v>
      </c>
      <c r="C167" s="4">
        <v>3</v>
      </c>
      <c r="D167" s="3"/>
      <c r="E167" s="7">
        <f t="shared" si="2"/>
        <v>0</v>
      </c>
    </row>
    <row r="168" ht="14.25" spans="1:5">
      <c r="A168" s="4">
        <v>166</v>
      </c>
      <c r="B168" s="3" t="s">
        <v>314</v>
      </c>
      <c r="C168" s="4">
        <v>50</v>
      </c>
      <c r="D168" s="3">
        <v>16.3</v>
      </c>
      <c r="E168" s="7">
        <f t="shared" si="2"/>
        <v>815</v>
      </c>
    </row>
    <row r="169" ht="14.25" spans="1:5">
      <c r="A169" s="4">
        <v>167</v>
      </c>
      <c r="B169" s="3" t="s">
        <v>315</v>
      </c>
      <c r="C169" s="4">
        <v>29</v>
      </c>
      <c r="D169" s="3">
        <v>65</v>
      </c>
      <c r="E169" s="7">
        <f t="shared" si="2"/>
        <v>1885</v>
      </c>
    </row>
    <row r="170" ht="14.25" spans="1:5">
      <c r="A170" s="4">
        <v>168</v>
      </c>
      <c r="B170" s="3" t="s">
        <v>317</v>
      </c>
      <c r="C170" s="4">
        <v>133</v>
      </c>
      <c r="D170" s="3">
        <v>48.5</v>
      </c>
      <c r="E170" s="7">
        <f t="shared" si="2"/>
        <v>6450.5</v>
      </c>
    </row>
    <row r="171" ht="14.25" spans="1:5">
      <c r="A171" s="4">
        <v>169</v>
      </c>
      <c r="B171" s="3" t="s">
        <v>318</v>
      </c>
      <c r="C171" s="4">
        <v>77</v>
      </c>
      <c r="D171" s="3">
        <v>58.5</v>
      </c>
      <c r="E171" s="7">
        <f t="shared" si="2"/>
        <v>4504.5</v>
      </c>
    </row>
    <row r="172" ht="14.25" spans="1:5">
      <c r="A172" s="4">
        <v>170</v>
      </c>
      <c r="B172" s="3" t="s">
        <v>319</v>
      </c>
      <c r="C172" s="4">
        <v>25</v>
      </c>
      <c r="D172" s="3">
        <v>77</v>
      </c>
      <c r="E172" s="7">
        <f t="shared" si="2"/>
        <v>1925</v>
      </c>
    </row>
    <row r="173" ht="14.25" spans="1:5">
      <c r="A173" s="4">
        <v>171</v>
      </c>
      <c r="B173" s="3" t="s">
        <v>320</v>
      </c>
      <c r="C173" s="4">
        <v>22</v>
      </c>
      <c r="D173" s="3">
        <v>234</v>
      </c>
      <c r="E173" s="7">
        <f t="shared" si="2"/>
        <v>5148</v>
      </c>
    </row>
    <row r="174" ht="14.25" spans="1:5">
      <c r="A174" s="4">
        <v>172</v>
      </c>
      <c r="B174" s="3" t="s">
        <v>321</v>
      </c>
      <c r="C174" s="4">
        <v>13</v>
      </c>
      <c r="D174" s="3">
        <v>66</v>
      </c>
      <c r="E174" s="7">
        <f t="shared" si="2"/>
        <v>858</v>
      </c>
    </row>
    <row r="175" ht="14.25" spans="1:5">
      <c r="A175" s="4">
        <v>173</v>
      </c>
      <c r="B175" s="3" t="s">
        <v>322</v>
      </c>
      <c r="C175" s="4">
        <v>28</v>
      </c>
      <c r="D175" s="3">
        <v>65</v>
      </c>
      <c r="E175" s="7">
        <f t="shared" si="2"/>
        <v>1820</v>
      </c>
    </row>
    <row r="176" ht="14.25" spans="1:5">
      <c r="A176" s="4">
        <v>174</v>
      </c>
      <c r="B176" s="3" t="s">
        <v>323</v>
      </c>
      <c r="C176" s="4">
        <v>9</v>
      </c>
      <c r="D176" s="3">
        <v>10</v>
      </c>
      <c r="E176" s="7">
        <f t="shared" si="2"/>
        <v>90</v>
      </c>
    </row>
    <row r="177" ht="14.25" spans="1:5">
      <c r="A177" s="4">
        <v>175</v>
      </c>
      <c r="B177" s="3" t="s">
        <v>324</v>
      </c>
      <c r="C177" s="4">
        <v>53</v>
      </c>
      <c r="D177" s="3">
        <v>20</v>
      </c>
      <c r="E177" s="7">
        <f t="shared" si="2"/>
        <v>1060</v>
      </c>
    </row>
    <row r="178" ht="14.25" spans="1:5">
      <c r="A178" s="4">
        <v>176</v>
      </c>
      <c r="B178" s="3" t="s">
        <v>325</v>
      </c>
      <c r="C178" s="4">
        <v>4</v>
      </c>
      <c r="D178" s="3"/>
      <c r="E178" s="7">
        <f t="shared" si="2"/>
        <v>0</v>
      </c>
    </row>
    <row r="179" ht="14.25" spans="1:5">
      <c r="A179" s="4">
        <v>177</v>
      </c>
      <c r="B179" s="3" t="s">
        <v>327</v>
      </c>
      <c r="C179" s="4">
        <v>8</v>
      </c>
      <c r="D179" s="3"/>
      <c r="E179" s="7">
        <f t="shared" si="2"/>
        <v>0</v>
      </c>
    </row>
    <row r="180" ht="14.25" spans="1:5">
      <c r="A180" s="4">
        <v>178</v>
      </c>
      <c r="B180" s="3" t="s">
        <v>328</v>
      </c>
      <c r="C180" s="4">
        <v>8</v>
      </c>
      <c r="D180" s="3">
        <v>125</v>
      </c>
      <c r="E180" s="7">
        <f t="shared" si="2"/>
        <v>1000</v>
      </c>
    </row>
    <row r="181" ht="14.25" spans="1:5">
      <c r="A181" s="4">
        <v>179</v>
      </c>
      <c r="B181" s="3" t="s">
        <v>329</v>
      </c>
      <c r="C181" s="4">
        <v>3</v>
      </c>
      <c r="D181" s="3">
        <v>50.9</v>
      </c>
      <c r="E181" s="7">
        <f t="shared" si="2"/>
        <v>152.7</v>
      </c>
    </row>
    <row r="182" ht="14.25" spans="1:5">
      <c r="A182" s="4">
        <v>180</v>
      </c>
      <c r="B182" s="3" t="s">
        <v>331</v>
      </c>
      <c r="C182" s="4">
        <v>4</v>
      </c>
      <c r="D182" s="3">
        <v>125</v>
      </c>
      <c r="E182" s="7">
        <f t="shared" si="2"/>
        <v>500</v>
      </c>
    </row>
    <row r="183" ht="14.25" spans="1:5">
      <c r="A183" s="4">
        <v>181</v>
      </c>
      <c r="B183" s="3" t="s">
        <v>333</v>
      </c>
      <c r="C183" s="4">
        <v>23</v>
      </c>
      <c r="D183" s="3">
        <v>50</v>
      </c>
      <c r="E183" s="7">
        <f t="shared" si="2"/>
        <v>1150</v>
      </c>
    </row>
    <row r="184" ht="14.25" spans="1:5">
      <c r="A184" s="4">
        <v>182</v>
      </c>
      <c r="B184" s="3" t="s">
        <v>334</v>
      </c>
      <c r="C184" s="4">
        <v>18</v>
      </c>
      <c r="D184" s="3">
        <v>65</v>
      </c>
      <c r="E184" s="7">
        <f t="shared" si="2"/>
        <v>1170</v>
      </c>
    </row>
    <row r="185" ht="14.25" spans="1:5">
      <c r="A185" s="4">
        <v>183</v>
      </c>
      <c r="B185" s="3" t="s">
        <v>335</v>
      </c>
      <c r="C185" s="4">
        <v>4</v>
      </c>
      <c r="D185" s="3">
        <v>77</v>
      </c>
      <c r="E185" s="7">
        <f t="shared" si="2"/>
        <v>308</v>
      </c>
    </row>
    <row r="186" ht="14.25" spans="1:5">
      <c r="A186" s="4">
        <v>184</v>
      </c>
      <c r="B186" s="3" t="s">
        <v>336</v>
      </c>
      <c r="C186" s="4">
        <v>5</v>
      </c>
      <c r="D186" s="3">
        <v>36</v>
      </c>
      <c r="E186" s="7">
        <f t="shared" si="2"/>
        <v>180</v>
      </c>
    </row>
    <row r="187" ht="14.25" spans="1:5">
      <c r="A187" s="4">
        <v>185</v>
      </c>
      <c r="B187" s="3" t="s">
        <v>338</v>
      </c>
      <c r="C187" s="4">
        <v>1</v>
      </c>
      <c r="D187" s="3"/>
      <c r="E187" s="7">
        <f t="shared" si="2"/>
        <v>0</v>
      </c>
    </row>
    <row r="188" ht="14.25" spans="1:5">
      <c r="A188" s="4">
        <v>186</v>
      </c>
      <c r="B188" s="3" t="s">
        <v>339</v>
      </c>
      <c r="C188" s="4">
        <v>4</v>
      </c>
      <c r="D188" s="3">
        <v>75</v>
      </c>
      <c r="E188" s="7">
        <f t="shared" si="2"/>
        <v>300</v>
      </c>
    </row>
    <row r="189" ht="14.25" spans="1:5">
      <c r="A189" s="4">
        <v>187</v>
      </c>
      <c r="B189" s="3" t="s">
        <v>340</v>
      </c>
      <c r="C189" s="4">
        <v>2</v>
      </c>
      <c r="D189" s="3">
        <v>1990</v>
      </c>
      <c r="E189" s="7">
        <f t="shared" si="2"/>
        <v>3980</v>
      </c>
    </row>
    <row r="190" ht="14.25" spans="1:5">
      <c r="A190" s="4">
        <v>188</v>
      </c>
      <c r="B190" s="3" t="s">
        <v>341</v>
      </c>
      <c r="C190" s="4">
        <v>1</v>
      </c>
      <c r="D190" s="3">
        <v>158.6</v>
      </c>
      <c r="E190" s="7">
        <f t="shared" si="2"/>
        <v>158.6</v>
      </c>
    </row>
    <row r="191" ht="14.25" spans="1:5">
      <c r="A191" s="4">
        <v>189</v>
      </c>
      <c r="B191" s="3" t="s">
        <v>342</v>
      </c>
      <c r="C191" s="4">
        <v>4</v>
      </c>
      <c r="D191" s="3">
        <v>175</v>
      </c>
      <c r="E191" s="7">
        <f t="shared" si="2"/>
        <v>700</v>
      </c>
    </row>
    <row r="192" ht="14.25" spans="1:5">
      <c r="A192" s="4">
        <v>190</v>
      </c>
      <c r="B192" s="3" t="s">
        <v>344</v>
      </c>
      <c r="C192" s="4">
        <v>10</v>
      </c>
      <c r="D192" s="3">
        <v>80.2</v>
      </c>
      <c r="E192" s="7">
        <f t="shared" si="2"/>
        <v>802</v>
      </c>
    </row>
    <row r="193" ht="14.25" spans="1:5">
      <c r="A193" s="4">
        <v>191</v>
      </c>
      <c r="B193" s="3" t="s">
        <v>346</v>
      </c>
      <c r="C193" s="4">
        <v>44</v>
      </c>
      <c r="D193" s="3">
        <v>18.9</v>
      </c>
      <c r="E193" s="7">
        <f t="shared" si="2"/>
        <v>831.6</v>
      </c>
    </row>
    <row r="194" ht="14.25" spans="1:5">
      <c r="A194" s="4">
        <v>192</v>
      </c>
      <c r="B194" s="3" t="s">
        <v>348</v>
      </c>
      <c r="C194" s="4">
        <v>48</v>
      </c>
      <c r="D194" s="3">
        <v>65</v>
      </c>
      <c r="E194" s="7">
        <f t="shared" si="2"/>
        <v>3120</v>
      </c>
    </row>
    <row r="195" ht="14.25" spans="1:5">
      <c r="A195" s="4">
        <v>193</v>
      </c>
      <c r="B195" s="3" t="s">
        <v>350</v>
      </c>
      <c r="C195" s="4">
        <v>44</v>
      </c>
      <c r="D195" s="3">
        <v>195</v>
      </c>
      <c r="E195" s="7">
        <f t="shared" ref="E195:E205" si="3">(D195*C195)</f>
        <v>8580</v>
      </c>
    </row>
    <row r="196" ht="14.25" spans="1:5">
      <c r="A196" s="4">
        <v>194</v>
      </c>
      <c r="B196" s="3" t="s">
        <v>351</v>
      </c>
      <c r="C196" s="4">
        <v>4</v>
      </c>
      <c r="D196" s="3">
        <v>77</v>
      </c>
      <c r="E196" s="7">
        <f t="shared" si="3"/>
        <v>308</v>
      </c>
    </row>
    <row r="197" ht="14.25" spans="1:5">
      <c r="A197" s="4">
        <v>195</v>
      </c>
      <c r="B197" s="3" t="s">
        <v>353</v>
      </c>
      <c r="C197" s="4">
        <v>7</v>
      </c>
      <c r="D197" s="3">
        <v>65</v>
      </c>
      <c r="E197" s="7">
        <f t="shared" si="3"/>
        <v>455</v>
      </c>
    </row>
    <row r="198" ht="14.25" spans="1:5">
      <c r="A198" s="4">
        <v>196</v>
      </c>
      <c r="B198" s="3" t="s">
        <v>355</v>
      </c>
      <c r="C198" s="4">
        <v>4</v>
      </c>
      <c r="D198" s="3">
        <v>75</v>
      </c>
      <c r="E198" s="7">
        <f t="shared" si="3"/>
        <v>300</v>
      </c>
    </row>
    <row r="199" ht="14.25" spans="1:5">
      <c r="A199" s="4">
        <v>197</v>
      </c>
      <c r="B199" s="3" t="s">
        <v>390</v>
      </c>
      <c r="C199" s="4">
        <v>20</v>
      </c>
      <c r="D199" s="3">
        <v>35</v>
      </c>
      <c r="E199" s="7">
        <f t="shared" si="3"/>
        <v>700</v>
      </c>
    </row>
    <row r="200" ht="14.25" spans="1:5">
      <c r="A200" s="4">
        <v>198</v>
      </c>
      <c r="B200" s="3" t="s">
        <v>391</v>
      </c>
      <c r="C200" s="4">
        <v>40</v>
      </c>
      <c r="D200" s="3">
        <v>25</v>
      </c>
      <c r="E200" s="7">
        <f t="shared" si="3"/>
        <v>1000</v>
      </c>
    </row>
    <row r="201" ht="14.25" spans="1:5">
      <c r="A201" s="4">
        <v>199</v>
      </c>
      <c r="B201" s="3" t="s">
        <v>392</v>
      </c>
      <c r="C201" s="4">
        <v>50</v>
      </c>
      <c r="D201" s="3"/>
      <c r="E201" s="7">
        <f t="shared" si="3"/>
        <v>0</v>
      </c>
    </row>
    <row r="202" ht="14.25" spans="1:5">
      <c r="A202" s="4">
        <v>200</v>
      </c>
      <c r="B202" s="3" t="s">
        <v>393</v>
      </c>
      <c r="C202" s="4">
        <v>80</v>
      </c>
      <c r="D202" s="3">
        <v>9</v>
      </c>
      <c r="E202" s="7">
        <f t="shared" si="3"/>
        <v>720</v>
      </c>
    </row>
    <row r="203" ht="14.25" spans="1:5">
      <c r="A203" s="4">
        <v>201</v>
      </c>
      <c r="B203" s="3" t="s">
        <v>394</v>
      </c>
      <c r="C203" s="4">
        <v>60</v>
      </c>
      <c r="D203" s="3">
        <v>3</v>
      </c>
      <c r="E203" s="7">
        <f t="shared" si="3"/>
        <v>180</v>
      </c>
    </row>
    <row r="204" ht="14.25" spans="1:5">
      <c r="A204" s="4">
        <v>202</v>
      </c>
      <c r="B204" s="3" t="s">
        <v>244</v>
      </c>
      <c r="C204" s="4">
        <v>60</v>
      </c>
      <c r="D204" s="3">
        <v>3</v>
      </c>
      <c r="E204" s="7">
        <f t="shared" si="3"/>
        <v>180</v>
      </c>
    </row>
    <row r="205" ht="14.25" spans="1:5">
      <c r="A205" s="4">
        <v>203</v>
      </c>
      <c r="B205" s="3" t="s">
        <v>395</v>
      </c>
      <c r="C205" s="4">
        <v>20</v>
      </c>
      <c r="D205" s="3">
        <v>88.6</v>
      </c>
      <c r="E205" s="7">
        <f t="shared" si="3"/>
        <v>1772</v>
      </c>
    </row>
    <row r="206" spans="5:5">
      <c r="E206" s="8">
        <f>SUM(E3:E205)</f>
        <v>221241</v>
      </c>
    </row>
  </sheetData>
  <autoFilter ref="B2:C205">
    <extLst/>
  </autoFilter>
  <mergeCells count="1">
    <mergeCell ref="A1:E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需要的包数</vt:lpstr>
      <vt:lpstr>科室每个包器械数量</vt:lpstr>
      <vt:lpstr>器械数量</vt:lpstr>
      <vt:lpstr>器械总数量-透视</vt:lpstr>
      <vt:lpstr>包明细</vt:lpstr>
      <vt:lpstr>器械总数量-数值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LD-CC</dc:creator>
  <cp:lastModifiedBy>因_宁</cp:lastModifiedBy>
  <dcterms:created xsi:type="dcterms:W3CDTF">2015-06-05T18:19:00Z</dcterms:created>
  <cp:lastPrinted>2021-05-20T02:54:00Z</cp:lastPrinted>
  <dcterms:modified xsi:type="dcterms:W3CDTF">2021-05-26T07:55:37Z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534E6C4990AA4C939BF1EEF296CDB8AA</vt:lpwstr>
  </property>
</Properties>
</file>